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E1D683D4-B550-45C1-8A96-D1BA3746A40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238" i="2"/>
  <c r="G213" i="2"/>
  <c r="J213" i="2" s="1"/>
  <c r="Q203" i="2"/>
  <c r="K203" i="2"/>
  <c r="J203" i="2"/>
  <c r="H203" i="2"/>
  <c r="G203" i="2"/>
  <c r="Q202" i="2"/>
  <c r="K202" i="2"/>
  <c r="H202" i="2"/>
  <c r="G202" i="2"/>
  <c r="J202" i="2" s="1"/>
  <c r="Q199" i="2"/>
  <c r="G199" i="2"/>
  <c r="J199" i="2" s="1"/>
  <c r="J192" i="2"/>
  <c r="J185" i="2"/>
  <c r="Q173" i="2"/>
  <c r="K173" i="2"/>
  <c r="H173" i="2"/>
  <c r="J173" i="2" s="1"/>
  <c r="G173" i="2"/>
  <c r="Q172" i="2"/>
  <c r="K172" i="2"/>
  <c r="H172" i="2"/>
  <c r="G172" i="2"/>
  <c r="J172" i="2" s="1"/>
  <c r="Q171" i="2"/>
  <c r="K171" i="2"/>
  <c r="H171" i="2"/>
  <c r="G171" i="2"/>
  <c r="J171" i="2" s="1"/>
  <c r="Q167" i="2"/>
  <c r="G167" i="2"/>
  <c r="J167" i="2" s="1"/>
  <c r="J161" i="2"/>
  <c r="Q149" i="2"/>
  <c r="K149" i="2"/>
  <c r="H149" i="2"/>
  <c r="G149" i="2"/>
  <c r="J149" i="2" s="1"/>
  <c r="Q148" i="2"/>
  <c r="K148" i="2"/>
  <c r="H148" i="2"/>
  <c r="J148" i="2" s="1"/>
  <c r="G148" i="2"/>
  <c r="Q147" i="2"/>
  <c r="K147" i="2"/>
  <c r="H147" i="2"/>
  <c r="G147" i="2"/>
  <c r="J147" i="2" s="1"/>
  <c r="Q143" i="2"/>
  <c r="J143" i="2"/>
  <c r="G143" i="2"/>
  <c r="G120" i="2"/>
  <c r="J120" i="2" s="1"/>
  <c r="Q96" i="2"/>
  <c r="K96" i="2"/>
  <c r="H96" i="2"/>
  <c r="J96" i="2" s="1"/>
  <c r="G96" i="2"/>
  <c r="Q95" i="2"/>
  <c r="K95" i="2"/>
  <c r="H95" i="2"/>
  <c r="J95" i="2" s="1"/>
  <c r="G95" i="2"/>
  <c r="Q94" i="2"/>
  <c r="K94" i="2"/>
  <c r="J94" i="2"/>
  <c r="H94" i="2"/>
  <c r="G94" i="2"/>
  <c r="Q90" i="2"/>
  <c r="G90" i="2"/>
  <c r="J90" i="2" s="1"/>
  <c r="Q75" i="2"/>
  <c r="K75" i="2"/>
  <c r="J75" i="2"/>
  <c r="H75" i="2"/>
  <c r="G75" i="2"/>
  <c r="Q74" i="2"/>
  <c r="K74" i="2"/>
  <c r="H74" i="2"/>
  <c r="G74" i="2"/>
  <c r="J74" i="2" s="1"/>
  <c r="Q73" i="2"/>
  <c r="K73" i="2"/>
  <c r="H73" i="2"/>
  <c r="G73" i="2"/>
  <c r="J73" i="2" s="1"/>
  <c r="Q72" i="2"/>
  <c r="K72" i="2"/>
  <c r="H72" i="2"/>
  <c r="J72" i="2" s="1"/>
  <c r="G72" i="2"/>
  <c r="Q71" i="2"/>
  <c r="K71" i="2"/>
  <c r="H71" i="2"/>
  <c r="G71" i="2"/>
  <c r="J71" i="2" s="1"/>
  <c r="Q65" i="2"/>
  <c r="J65" i="2"/>
  <c r="G65" i="2"/>
  <c r="G57" i="2"/>
  <c r="J57" i="2" s="1"/>
  <c r="J49" i="2"/>
  <c r="G49" i="2"/>
  <c r="J41" i="2"/>
  <c r="J9" i="2"/>
  <c r="F227" i="2" s="1"/>
  <c r="G9" i="2"/>
  <c r="G84" i="1"/>
  <c r="G82" i="1"/>
  <c r="G80" i="1"/>
  <c r="G78" i="1"/>
  <c r="E70" i="1"/>
  <c r="E63" i="1"/>
  <c r="E60" i="1"/>
  <c r="E20" i="1"/>
  <c r="E11" i="1"/>
  <c r="F240" i="2" l="1"/>
  <c r="F239" i="2"/>
  <c r="F233" i="2"/>
  <c r="F232" i="2"/>
  <c r="F234" i="2"/>
  <c r="F237" i="2"/>
  <c r="F243" i="2"/>
  <c r="F244" i="2"/>
  <c r="F226" i="2"/>
  <c r="F228" i="2" s="1"/>
  <c r="F245" i="2" l="1"/>
  <c r="AA1" i="3" s="1"/>
  <c r="AA3" i="3" l="1"/>
  <c r="AA37" i="3"/>
  <c r="AA33" i="3"/>
  <c r="AA5" i="3"/>
  <c r="AA4" i="3"/>
  <c r="AA15" i="3" l="1"/>
  <c r="AA9" i="3" s="1"/>
  <c r="AA32" i="3"/>
  <c r="AA16" i="3"/>
  <c r="AA18" i="3"/>
  <c r="AA10" i="3" s="1"/>
  <c r="AA6" i="3"/>
  <c r="AA27" i="3"/>
  <c r="AA12" i="3"/>
  <c r="AA7" i="3" s="1"/>
  <c r="AA42" i="3"/>
  <c r="AA43" i="3" l="1"/>
  <c r="AA51" i="3"/>
  <c r="AA47" i="3"/>
  <c r="AA94" i="3"/>
  <c r="AA90" i="3"/>
  <c r="AA86" i="3" s="1"/>
  <c r="AA81" i="3" s="1"/>
  <c r="AA74" i="3" s="1"/>
  <c r="AA66" i="3" s="1"/>
  <c r="AA58" i="3" s="1"/>
  <c r="AA48" i="3" s="1"/>
  <c r="AA17" i="3"/>
  <c r="AA75" i="3" s="1"/>
  <c r="AA67" i="3" s="1"/>
  <c r="AA59" i="3" s="1"/>
  <c r="AA49" i="3" s="1"/>
  <c r="AA31" i="3" s="1"/>
  <c r="AA38" i="3"/>
  <c r="AA11" i="3"/>
  <c r="AA21" i="3"/>
  <c r="AA41" i="3"/>
  <c r="AA50" i="3"/>
  <c r="AA34" i="3"/>
  <c r="AA24" i="3"/>
  <c r="AA23" i="3"/>
  <c r="AA13" i="3"/>
  <c r="AA19" i="3"/>
  <c r="AA20" i="3" s="1"/>
  <c r="AA46" i="3"/>
  <c r="AA29" i="3"/>
  <c r="AA28" i="3"/>
  <c r="AA93" i="3" l="1"/>
  <c r="AA89" i="3"/>
  <c r="AA85" i="3" s="1"/>
  <c r="AA80" i="3" s="1"/>
  <c r="AA72" i="3" s="1"/>
  <c r="AA64" i="3" s="1"/>
  <c r="AA56" i="3" s="1"/>
  <c r="AA44" i="3" s="1"/>
  <c r="AA30" i="3"/>
  <c r="AA82" i="3"/>
  <c r="AA96" i="3"/>
  <c r="AA92" i="3" s="1"/>
  <c r="AA71" i="3"/>
  <c r="AA63" i="3" s="1"/>
  <c r="AA55" i="3" s="1"/>
  <c r="AA40" i="3" s="1"/>
  <c r="AA22" i="3"/>
  <c r="AA79" i="3" s="1"/>
  <c r="AA91" i="3"/>
  <c r="AA87" i="3" s="1"/>
  <c r="AA83" i="3" s="1"/>
  <c r="AA76" i="3" s="1"/>
  <c r="AA68" i="3" s="1"/>
  <c r="AA60" i="3" s="1"/>
  <c r="AA52" i="3" s="1"/>
  <c r="AA95" i="3"/>
  <c r="AA69" i="3"/>
  <c r="AA61" i="3" s="1"/>
  <c r="AA53" i="3" s="1"/>
  <c r="AA36" i="3" s="1"/>
  <c r="AA77" i="3"/>
  <c r="AA14" i="3"/>
  <c r="AA73" i="3" s="1"/>
  <c r="AA88" i="3" l="1"/>
  <c r="AA84" i="3" s="1"/>
  <c r="AA78" i="3" s="1"/>
  <c r="AA70" i="3" s="1"/>
  <c r="AA62" i="3" s="1"/>
  <c r="AA54" i="3" s="1"/>
  <c r="AA39" i="3"/>
  <c r="AA65" i="3"/>
  <c r="AA57" i="3" s="1"/>
  <c r="AA45" i="3" s="1"/>
  <c r="AA26" i="3" s="1"/>
  <c r="AA35" i="3"/>
  <c r="AA25" i="3"/>
  <c r="AA98" i="3" s="1"/>
  <c r="AA2" i="3" s="1"/>
  <c r="C248" i="2" s="1"/>
</calcChain>
</file>

<file path=xl/sharedStrings.xml><?xml version="1.0" encoding="utf-8"?>
<sst xmlns="http://schemas.openxmlformats.org/spreadsheetml/2006/main" count="467" uniqueCount="222">
  <si>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</si>
  <si>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</si>
  <si>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</si>
  <si>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</si>
  <si>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</si>
  <si>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</si>
  <si>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</si>
  <si>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</si>
  <si>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</si>
  <si>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</si>
  <si>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</si>
  <si>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</si>
  <si>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</si>
  <si>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</si>
  <si>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</si>
  <si>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</si>
  <si>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</si>
  <si>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</si>
  <si>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</si>
  <si>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</si>
  <si>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</si>
  <si>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</si>
  <si>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</si>
  <si>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</si>
  <si>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</si>
  <si>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</si>
  <si>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</si>
  <si>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</si>
  <si>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</si>
  <si>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</si>
  <si>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</si>
  <si>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</si>
  <si>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</si>
  <si>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</si>
  <si>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</si>
  <si>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</si>
  <si>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</si>
  <si>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</si>
  <si>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MENUISERIES INTERIEURES</t>
  </si>
  <si>
    <t>3.&amp;</t>
  </si>
  <si>
    <t>Prescriptions particulières</t>
  </si>
  <si>
    <t>2.1</t>
  </si>
  <si>
    <t>Travaux préparatoires</t>
  </si>
  <si>
    <t>2.1.1</t>
  </si>
  <si>
    <t>Dépose de menuiseries bois intérieures</t>
  </si>
  <si>
    <t>Total Coworking</t>
  </si>
  <si>
    <t>9.R.Localisations\Coworking</t>
  </si>
  <si>
    <t>9.M.Z</t>
  </si>
  <si>
    <t xml:space="preserve">Coworking
Dgt et local coworking    </t>
  </si>
  <si>
    <t xml:space="preserve"> U</t>
  </si>
  <si>
    <t>9.E.1.Localisations\Coworking</t>
  </si>
  <si>
    <t xml:space="preserve">Coworking
Local technique    </t>
  </si>
  <si>
    <t xml:space="preserve">Coworking
Local réserve    </t>
  </si>
  <si>
    <t>9.T</t>
  </si>
  <si>
    <t>9.UMOD</t>
  </si>
  <si>
    <t>9.L</t>
  </si>
  <si>
    <t>Localisation : cf. plans</t>
  </si>
  <si>
    <t>9.&amp;</t>
  </si>
  <si>
    <t>4.&amp;</t>
  </si>
  <si>
    <t>2.2</t>
  </si>
  <si>
    <t>Porte</t>
  </si>
  <si>
    <t>4.T</t>
  </si>
  <si>
    <t>2.2.1</t>
  </si>
  <si>
    <t>Vérification et réparation de portes coupe-feu</t>
  </si>
  <si>
    <t>ENS</t>
  </si>
  <si>
    <t xml:space="preserve">RDC    </t>
  </si>
  <si>
    <t xml:space="preserve"> ENS</t>
  </si>
  <si>
    <t xml:space="preserve">R+1    </t>
  </si>
  <si>
    <t>Localisation : cf.plans</t>
  </si>
  <si>
    <t>2.2.2</t>
  </si>
  <si>
    <t>Bloc-porte à 1 vantail - Dimensions (0.73 x 2.04 (ht) - REI30</t>
  </si>
  <si>
    <t>Coworking</t>
  </si>
  <si>
    <t xml:space="preserve">Coworking
Réserve    </t>
  </si>
  <si>
    <t>2.2.3</t>
  </si>
  <si>
    <t>Bloc-porte à 1 vantail - Dimensions (0.83 x 2.04 (ht) - REI30</t>
  </si>
  <si>
    <t>Total Restaurant\Sanitaires RDC</t>
  </si>
  <si>
    <t>9.R.Localisations\Restaurant\Sanitaires RDC</t>
  </si>
  <si>
    <t xml:space="preserve">Restaurant\Sanitaires RDC
WC H/F    </t>
  </si>
  <si>
    <t>9.E.1.Localisations\Restaurant\Sanitaires RDC</t>
  </si>
  <si>
    <t>2.2.4</t>
  </si>
  <si>
    <t>Bloc-porte à 1 vantail - Dimensions 0.93 x 2.04 (ht) - REI30</t>
  </si>
  <si>
    <t>Total Restaurant\Salle de restauration université</t>
  </si>
  <si>
    <t>9.R.Localisations\Restaurant\Salle de restauration université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</si>
  <si>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</si>
  <si>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</si>
  <si>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</si>
  <si>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</si>
  <si>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 xml:space="preserve">Restaurant\Sanitaires RDC    </t>
  </si>
  <si>
    <t xml:space="preserve">Restaurant\Sanitaire université R+1    </t>
  </si>
  <si>
    <t>9.E.1.Localisations\Restaurant\Sanitaire université R+1</t>
  </si>
  <si>
    <t xml:space="preserve">Restaurant\Sanitaire lycée R+1    </t>
  </si>
  <si>
    <t>9.E.1.Localisations\Restaurant\Sanitaire lycée R+1</t>
  </si>
  <si>
    <t xml:space="preserve">Restaurant\Salle de restauration université
R+1    </t>
  </si>
  <si>
    <t>9.E.1.Localisations\Restaurant\Salle de restauration université</t>
  </si>
  <si>
    <t>2.2.5</t>
  </si>
  <si>
    <t xml:space="preserve">Bloc-porte DAS à 1 vantail - 0.93 x 2.04 (ht) - EI60 </t>
  </si>
  <si>
    <t>Total Restaurant\Brasserie</t>
  </si>
  <si>
    <t>9.R.Localisations\Restaurant\Brasserie</t>
  </si>
  <si>
    <t>Total Restaurant\Salle de restauration lycée</t>
  </si>
  <si>
    <t>9.R.Localisations\Restaurant\Salle de restauration lycée</t>
  </si>
  <si>
    <t xml:space="preserve">Restaurant\Salle de restauration lycée    </t>
  </si>
  <si>
    <t>9.E.1.Localisations\Restaurant\Salle de restauration lycée</t>
  </si>
  <si>
    <t xml:space="preserve">Restaurant\Salle de restauration université    </t>
  </si>
  <si>
    <t xml:space="preserve">Restaurant\Brasserie    </t>
  </si>
  <si>
    <t>9.E.1.Localisations\Restaurant\Brasserie</t>
  </si>
  <si>
    <t>2.2.6</t>
  </si>
  <si>
    <t xml:space="preserve">Bloc-porte DAS à 2 vantaux - (0.93 + 0.50) x 2.04 (ht) - EI30 </t>
  </si>
  <si>
    <t>2.3</t>
  </si>
  <si>
    <t>Mobilier &amp; divers</t>
  </si>
  <si>
    <t>2.3.1</t>
  </si>
  <si>
    <t>Patères</t>
  </si>
  <si>
    <t>2.3.2</t>
  </si>
  <si>
    <t>Bureau adapté</t>
  </si>
  <si>
    <t>Localisation : caisses</t>
  </si>
  <si>
    <t>2.3.3</t>
  </si>
  <si>
    <t>Barre de tirage</t>
  </si>
  <si>
    <t xml:space="preserve">Restaurant\Sanitaires RDC
WC PMR    </t>
  </si>
  <si>
    <t>2.3.4</t>
  </si>
  <si>
    <t>Adaptation du bureau d'accueil</t>
  </si>
  <si>
    <t>Restaurant\Escalier lycée droit</t>
  </si>
  <si>
    <t>9.E.1.Localisations\Restaurant\Escalier lycée droit</t>
  </si>
  <si>
    <t>Localisation : bureau d'accueil</t>
  </si>
  <si>
    <t>2.3.5</t>
  </si>
  <si>
    <t>Déplacement de la caisse</t>
  </si>
  <si>
    <t>Restaurant\Brasserie</t>
  </si>
  <si>
    <t>Localisation : caisse brasserie</t>
  </si>
  <si>
    <t>2.3.6</t>
  </si>
  <si>
    <t>Poteau guide file d'attente</t>
  </si>
  <si>
    <t>ML</t>
  </si>
  <si>
    <t>Restaurant\Sanitaire université R+1    7*4 =</t>
  </si>
  <si>
    <t xml:space="preserve"> ML</t>
  </si>
  <si>
    <t>Restaurant\Sanitaire lycée R+1    7*4 =</t>
  </si>
  <si>
    <t>Localisation : salle de restauration</t>
  </si>
  <si>
    <t>2.3.7</t>
  </si>
  <si>
    <t>Réglage de ferme-porte existant conservé</t>
  </si>
  <si>
    <t>Total H.T. :</t>
  </si>
  <si>
    <t>Total T.V.A. (20%) :</t>
  </si>
  <si>
    <t>Total T.T.C. :</t>
  </si>
  <si>
    <t>RECAPITULATIF
Lot n°5 MENUISERIES INTERIEURES</t>
  </si>
  <si>
    <t>RECAPITULATIF DES LOCALISATIONS</t>
  </si>
  <si>
    <t>Non localisé</t>
  </si>
  <si>
    <t>Restaurant</t>
  </si>
  <si>
    <t>RECAPITULATIF DES CHAPITRES</t>
  </si>
  <si>
    <t>2 - Prescriptions particulières</t>
  </si>
  <si>
    <t>- 2.1 - Travaux préparatoires</t>
  </si>
  <si>
    <t>- 2.2 - Porte</t>
  </si>
  <si>
    <t>- 2.3 - Mobilier &amp; divers</t>
  </si>
  <si>
    <t>Total du lot MENUISERIES INTERIEURES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</si>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</sst>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605f3ea3-14e2-49bb-9485-2a9cfd25fcdc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96ce0cfd-fc71-4736-b489-95da583c482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82a68892-7d8f-4fd0-934f-545272b14a99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18f26eda-0be7-4623-9b8e-5d88e938b32b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f75c0365-8c7b-4619-aea3-ae7ba41f0c0a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5"/>
      <c r="F2" s="55"/>
      <c r="G2" s="55"/>
      <c r="H2" s="55"/>
      <c r="I2" s="8"/>
    </row>
    <row r="3" spans="2:9" ht="9" customHeight="1" x14ac:dyDescent="0.3">
      <c r="B3" s="5"/>
      <c r="C3" s="6"/>
      <c r="D3" s="7"/>
      <c r="E3" s="55"/>
      <c r="F3" s="55"/>
      <c r="G3" s="55"/>
      <c r="H3" s="55"/>
      <c r="I3" s="8"/>
    </row>
    <row r="4" spans="2:9" ht="9" customHeight="1" x14ac:dyDescent="0.3">
      <c r="B4" s="5"/>
      <c r="C4" s="6"/>
      <c r="D4" s="7"/>
      <c r="E4" s="55"/>
      <c r="F4" s="55"/>
      <c r="G4" s="55"/>
      <c r="H4" s="55"/>
      <c r="I4" s="8"/>
    </row>
    <row r="5" spans="2:9" ht="9" customHeight="1" x14ac:dyDescent="0.3">
      <c r="B5" s="5"/>
      <c r="C5" s="6"/>
      <c r="D5" s="7"/>
      <c r="E5" s="55"/>
      <c r="F5" s="55"/>
      <c r="G5" s="55"/>
      <c r="H5" s="55"/>
      <c r="I5" s="8"/>
    </row>
    <row r="6" spans="2:9" ht="9" customHeight="1" x14ac:dyDescent="0.3">
      <c r="B6" s="5"/>
      <c r="C6" s="6"/>
      <c r="D6" s="7"/>
      <c r="E6" s="55"/>
      <c r="F6" s="55"/>
      <c r="G6" s="55"/>
      <c r="H6" s="55"/>
      <c r="I6" s="8"/>
    </row>
    <row r="7" spans="2:9" ht="9" customHeight="1" x14ac:dyDescent="0.3">
      <c r="B7" s="5"/>
      <c r="C7" s="6"/>
      <c r="D7" s="7"/>
      <c r="E7" s="55"/>
      <c r="F7" s="55"/>
      <c r="G7" s="55"/>
      <c r="H7" s="55"/>
      <c r="I7" s="8"/>
    </row>
    <row r="8" spans="2:9" ht="9" customHeight="1" x14ac:dyDescent="0.3">
      <c r="B8" s="5"/>
      <c r="C8" s="6"/>
      <c r="D8" s="7"/>
      <c r="E8" s="55"/>
      <c r="F8" s="55"/>
      <c r="G8" s="55"/>
      <c r="H8" s="55"/>
      <c r="I8" s="8"/>
    </row>
    <row r="9" spans="2:9" ht="9" customHeight="1" x14ac:dyDescent="0.3">
      <c r="B9" s="5"/>
      <c r="C9" s="6"/>
      <c r="D9" s="7"/>
      <c r="E9" s="55"/>
      <c r="F9" s="55"/>
      <c r="G9" s="55"/>
      <c r="H9" s="55"/>
      <c r="I9" s="8"/>
    </row>
    <row r="10" spans="2:9" ht="9" customHeight="1" x14ac:dyDescent="0.3">
      <c r="B10" s="5"/>
      <c r="C10" s="6"/>
      <c r="D10" s="7"/>
      <c r="E10" s="55"/>
      <c r="F10" s="55"/>
      <c r="G10" s="55"/>
      <c r="H10" s="55"/>
      <c r="I10" s="8"/>
    </row>
    <row r="11" spans="2:9" ht="9" customHeight="1" x14ac:dyDescent="0.3">
      <c r="B11" s="5"/>
      <c r="C11" s="6"/>
      <c r="D11" s="7"/>
      <c r="E11" s="56" t="str">
        <f>IF(Paramètres!C5&lt;&gt;"",Paramètres!C5,"")</f>
        <v>Mise en accessibilité PMR du RU Technopole</v>
      </c>
      <c r="F11" s="56"/>
      <c r="G11" s="56"/>
      <c r="H11" s="56"/>
      <c r="I11" s="8"/>
    </row>
    <row r="12" spans="2:9" ht="9" customHeight="1" x14ac:dyDescent="0.3">
      <c r="B12" s="5"/>
      <c r="C12" s="6"/>
      <c r="D12" s="7"/>
      <c r="E12" s="56"/>
      <c r="F12" s="56"/>
      <c r="G12" s="56"/>
      <c r="H12" s="56"/>
      <c r="I12" s="8"/>
    </row>
    <row r="13" spans="2:9" ht="9" customHeight="1" x14ac:dyDescent="0.3">
      <c r="B13" s="5"/>
      <c r="C13" s="6"/>
      <c r="D13" s="7"/>
      <c r="E13" s="56"/>
      <c r="F13" s="56"/>
      <c r="G13" s="56"/>
      <c r="H13" s="56"/>
      <c r="I13" s="8"/>
    </row>
    <row r="14" spans="2:9" ht="9" customHeight="1" x14ac:dyDescent="0.3">
      <c r="B14" s="5"/>
      <c r="C14" s="6"/>
      <c r="D14" s="7"/>
      <c r="E14" s="56"/>
      <c r="F14" s="56"/>
      <c r="G14" s="56"/>
      <c r="H14" s="56"/>
      <c r="I14" s="8"/>
    </row>
    <row r="15" spans="2:9" ht="9" customHeight="1" x14ac:dyDescent="0.3">
      <c r="B15" s="5"/>
      <c r="C15" s="6"/>
      <c r="D15" s="7"/>
      <c r="E15" s="56"/>
      <c r="F15" s="56"/>
      <c r="G15" s="56"/>
      <c r="H15" s="56"/>
      <c r="I15" s="8"/>
    </row>
    <row r="16" spans="2:9" ht="9" customHeight="1" x14ac:dyDescent="0.3">
      <c r="B16" s="5"/>
      <c r="C16" s="6"/>
      <c r="D16" s="7"/>
      <c r="E16" s="56"/>
      <c r="F16" s="56"/>
      <c r="G16" s="56"/>
      <c r="H16" s="56"/>
      <c r="I16" s="8"/>
    </row>
    <row r="17" spans="2:9" ht="9" customHeight="1" x14ac:dyDescent="0.3">
      <c r="B17" s="5"/>
      <c r="C17" s="6"/>
      <c r="D17" s="7"/>
      <c r="E17" s="56"/>
      <c r="F17" s="56"/>
      <c r="G17" s="56"/>
      <c r="H17" s="56"/>
      <c r="I17" s="8"/>
    </row>
    <row r="18" spans="2:9" ht="9" customHeight="1" x14ac:dyDescent="0.3">
      <c r="B18" s="5"/>
      <c r="C18" s="6"/>
      <c r="D18" s="7"/>
      <c r="E18" s="56"/>
      <c r="F18" s="56"/>
      <c r="G18" s="56"/>
      <c r="H18" s="56"/>
      <c r="I18" s="8"/>
    </row>
    <row r="19" spans="2:9" ht="9" customHeight="1" x14ac:dyDescent="0.3">
      <c r="B19" s="5"/>
      <c r="C19" s="6"/>
      <c r="D19" s="7"/>
      <c r="E19" s="56"/>
      <c r="F19" s="56"/>
      <c r="G19" s="56"/>
      <c r="H19" s="56"/>
      <c r="I19" s="8"/>
    </row>
    <row r="20" spans="2:9" ht="9" customHeight="1" x14ac:dyDescent="0.3">
      <c r="B20" s="5"/>
      <c r="C20" s="6"/>
      <c r="D20" s="7"/>
      <c r="E20" s="56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6"/>
      <c r="G20" s="56"/>
      <c r="H20" s="56"/>
      <c r="I20" s="8"/>
    </row>
    <row r="21" spans="2:9" ht="9" customHeight="1" x14ac:dyDescent="0.3">
      <c r="B21" s="5"/>
      <c r="C21" s="6"/>
      <c r="D21" s="7"/>
      <c r="E21" s="56"/>
      <c r="F21" s="56"/>
      <c r="G21" s="56"/>
      <c r="H21" s="56"/>
      <c r="I21" s="8"/>
    </row>
    <row r="22" spans="2:9" ht="9" customHeight="1" x14ac:dyDescent="0.3">
      <c r="B22" s="5"/>
      <c r="C22" s="6"/>
      <c r="D22" s="7"/>
      <c r="E22" s="56"/>
      <c r="F22" s="56"/>
      <c r="G22" s="56"/>
      <c r="H22" s="56"/>
      <c r="I22" s="8"/>
    </row>
    <row r="23" spans="2:9" ht="9" customHeight="1" x14ac:dyDescent="0.3">
      <c r="B23" s="5"/>
      <c r="C23" s="6"/>
      <c r="D23" s="7"/>
      <c r="E23" s="56"/>
      <c r="F23" s="56"/>
      <c r="G23" s="56"/>
      <c r="H23" s="56"/>
      <c r="I23" s="8"/>
    </row>
    <row r="24" spans="2:9" ht="9" customHeight="1" x14ac:dyDescent="0.3">
      <c r="B24" s="5"/>
      <c r="C24" s="6"/>
      <c r="D24" s="7"/>
      <c r="E24" s="56"/>
      <c r="F24" s="56"/>
      <c r="G24" s="56"/>
      <c r="H24" s="56"/>
      <c r="I24" s="8"/>
    </row>
    <row r="25" spans="2:9" ht="9" customHeight="1" x14ac:dyDescent="0.3">
      <c r="B25" s="5"/>
      <c r="C25" s="6"/>
      <c r="D25" s="7"/>
      <c r="E25" s="56"/>
      <c r="F25" s="56"/>
      <c r="G25" s="56"/>
      <c r="H25" s="56"/>
      <c r="I25" s="8"/>
    </row>
    <row r="26" spans="2:9" ht="9" customHeight="1" x14ac:dyDescent="0.3">
      <c r="B26" s="5"/>
      <c r="C26" s="6"/>
      <c r="D26" s="7"/>
      <c r="E26" s="56"/>
      <c r="F26" s="56"/>
      <c r="G26" s="56"/>
      <c r="H26" s="56"/>
      <c r="I26" s="8"/>
    </row>
    <row r="27" spans="2:9" ht="9" customHeight="1" x14ac:dyDescent="0.3">
      <c r="B27" s="5"/>
      <c r="C27" s="6"/>
      <c r="D27" s="7"/>
      <c r="E27" s="56"/>
      <c r="F27" s="56"/>
      <c r="G27" s="56"/>
      <c r="H27" s="56"/>
      <c r="I27" s="8"/>
    </row>
    <row r="28" spans="2:9" ht="9" customHeight="1" x14ac:dyDescent="0.3">
      <c r="B28" s="5"/>
      <c r="C28" s="6"/>
      <c r="D28" s="7"/>
      <c r="E28" s="55"/>
      <c r="F28" s="55"/>
      <c r="G28" s="55"/>
      <c r="H28" s="55"/>
      <c r="I28" s="8"/>
    </row>
    <row r="29" spans="2:9" ht="9" customHeight="1" x14ac:dyDescent="0.3">
      <c r="B29" s="5"/>
      <c r="C29" s="6"/>
      <c r="D29" s="7"/>
      <c r="E29" s="55"/>
      <c r="F29" s="55"/>
      <c r="G29" s="55"/>
      <c r="H29" s="55"/>
      <c r="I29" s="8"/>
    </row>
    <row r="30" spans="2:9" ht="9" customHeight="1" x14ac:dyDescent="0.3">
      <c r="B30" s="5"/>
      <c r="C30" s="6"/>
      <c r="D30" s="7"/>
      <c r="E30" s="55"/>
      <c r="F30" s="55"/>
      <c r="G30" s="55"/>
      <c r="H30" s="55"/>
      <c r="I30" s="8"/>
    </row>
    <row r="31" spans="2:9" ht="9" customHeight="1" x14ac:dyDescent="0.3">
      <c r="B31" s="5"/>
      <c r="C31" s="6"/>
      <c r="D31" s="7"/>
      <c r="E31" s="55"/>
      <c r="F31" s="55"/>
      <c r="G31" s="55"/>
      <c r="H31" s="55"/>
      <c r="I31" s="8"/>
    </row>
    <row r="32" spans="2:9" ht="9" customHeight="1" x14ac:dyDescent="0.3">
      <c r="B32" s="5"/>
      <c r="C32" s="6"/>
      <c r="D32" s="7"/>
      <c r="E32" s="55"/>
      <c r="F32" s="55"/>
      <c r="G32" s="55"/>
      <c r="H32" s="55"/>
      <c r="I32" s="8"/>
    </row>
    <row r="33" spans="2:9" ht="9" customHeight="1" x14ac:dyDescent="0.3">
      <c r="B33" s="5"/>
      <c r="C33" s="6"/>
      <c r="D33" s="7"/>
      <c r="E33" s="55"/>
      <c r="F33" s="55"/>
      <c r="G33" s="55"/>
      <c r="H33" s="55"/>
      <c r="I33" s="8"/>
    </row>
    <row r="34" spans="2:9" ht="9" customHeight="1" x14ac:dyDescent="0.3">
      <c r="B34" s="5"/>
      <c r="C34" s="6"/>
      <c r="D34" s="7"/>
      <c r="E34" s="55"/>
      <c r="F34" s="55"/>
      <c r="G34" s="55"/>
      <c r="H34" s="55"/>
      <c r="I34" s="8"/>
    </row>
    <row r="35" spans="2:9" ht="9" customHeight="1" x14ac:dyDescent="0.3">
      <c r="B35" s="5"/>
      <c r="C35" s="6"/>
      <c r="D35" s="7"/>
      <c r="E35" s="55"/>
      <c r="F35" s="55"/>
      <c r="G35" s="55"/>
      <c r="H35" s="55"/>
      <c r="I35" s="8"/>
    </row>
    <row r="36" spans="2:9" ht="9" customHeight="1" x14ac:dyDescent="0.3">
      <c r="B36" s="5"/>
      <c r="C36" s="6"/>
      <c r="D36" s="7"/>
      <c r="E36" s="55"/>
      <c r="F36" s="55"/>
      <c r="G36" s="55"/>
      <c r="H36" s="55"/>
      <c r="I36" s="8"/>
    </row>
    <row r="37" spans="2:9" ht="9" customHeight="1" x14ac:dyDescent="0.3">
      <c r="B37" s="5"/>
      <c r="C37" s="6"/>
      <c r="D37" s="7"/>
      <c r="E37" s="55"/>
      <c r="F37" s="55"/>
      <c r="G37" s="55"/>
      <c r="H37" s="55"/>
      <c r="I37" s="8"/>
    </row>
    <row r="38" spans="2:9" ht="9" customHeight="1" x14ac:dyDescent="0.3">
      <c r="B38" s="5"/>
      <c r="C38" s="6"/>
      <c r="D38" s="7"/>
      <c r="E38" s="55"/>
      <c r="F38" s="55"/>
      <c r="G38" s="55"/>
      <c r="H38" s="55"/>
      <c r="I38" s="8"/>
    </row>
    <row r="39" spans="2:9" ht="9" customHeight="1" x14ac:dyDescent="0.3">
      <c r="B39" s="5"/>
      <c r="C39" s="6"/>
      <c r="D39" s="7"/>
      <c r="E39" s="55"/>
      <c r="F39" s="55"/>
      <c r="G39" s="55"/>
      <c r="H39" s="55"/>
      <c r="I39" s="8"/>
    </row>
    <row r="40" spans="2:9" ht="9" customHeight="1" x14ac:dyDescent="0.3">
      <c r="B40" s="5"/>
      <c r="C40" s="6"/>
      <c r="D40" s="7"/>
      <c r="E40" s="55"/>
      <c r="F40" s="55"/>
      <c r="G40" s="55"/>
      <c r="H40" s="55"/>
      <c r="I40" s="8"/>
    </row>
    <row r="41" spans="2:9" ht="9" customHeight="1" x14ac:dyDescent="0.3">
      <c r="B41" s="5"/>
      <c r="C41" s="6"/>
      <c r="D41" s="7"/>
      <c r="E41" s="55"/>
      <c r="F41" s="55"/>
      <c r="G41" s="55"/>
      <c r="H41" s="55"/>
      <c r="I41" s="8"/>
    </row>
    <row r="42" spans="2:9" ht="9" customHeight="1" x14ac:dyDescent="0.3">
      <c r="B42" s="5"/>
      <c r="C42" s="6"/>
      <c r="D42" s="7"/>
      <c r="E42" s="55"/>
      <c r="F42" s="55"/>
      <c r="G42" s="55"/>
      <c r="H42" s="55"/>
      <c r="I42" s="8"/>
    </row>
    <row r="43" spans="2:9" ht="9" customHeight="1" x14ac:dyDescent="0.3">
      <c r="B43" s="5"/>
      <c r="C43" s="6"/>
      <c r="D43" s="7"/>
      <c r="E43" s="55"/>
      <c r="F43" s="55"/>
      <c r="G43" s="55"/>
      <c r="H43" s="55"/>
      <c r="I43" s="8"/>
    </row>
    <row r="44" spans="2:9" ht="9" customHeight="1" x14ac:dyDescent="0.3">
      <c r="B44" s="5"/>
      <c r="C44" s="6"/>
      <c r="D44" s="7"/>
      <c r="E44" s="55"/>
      <c r="F44" s="55"/>
      <c r="G44" s="55"/>
      <c r="H44" s="55"/>
      <c r="I44" s="8"/>
    </row>
    <row r="45" spans="2:9" ht="9" customHeight="1" x14ac:dyDescent="0.3">
      <c r="B45" s="5"/>
      <c r="C45" s="6"/>
      <c r="D45" s="7"/>
      <c r="E45" s="55"/>
      <c r="F45" s="55"/>
      <c r="G45" s="55"/>
      <c r="H45" s="55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5"/>
      <c r="F47" s="67" t="s">
        <v>4</v>
      </c>
      <c r="G47" s="55"/>
      <c r="H47" s="55"/>
      <c r="I47" s="8"/>
    </row>
    <row r="48" spans="2:9" ht="9" customHeight="1" x14ac:dyDescent="0.3">
      <c r="B48" s="5"/>
      <c r="C48" s="6"/>
      <c r="D48" s="7"/>
      <c r="E48" s="55"/>
      <c r="F48" s="55"/>
      <c r="G48" s="55"/>
      <c r="H48" s="55"/>
      <c r="I48" s="8"/>
    </row>
    <row r="49" spans="2:9" ht="9" customHeight="1" x14ac:dyDescent="0.3">
      <c r="B49" s="5"/>
      <c r="C49" s="6"/>
      <c r="D49" s="7"/>
      <c r="E49" s="55"/>
      <c r="F49" s="55"/>
      <c r="G49" s="55"/>
      <c r="H49" s="55"/>
      <c r="I49" s="8"/>
    </row>
    <row r="50" spans="2:9" ht="9" customHeight="1" x14ac:dyDescent="0.3">
      <c r="B50" s="5"/>
      <c r="C50" s="6"/>
      <c r="D50" s="7"/>
      <c r="E50" s="55"/>
      <c r="F50" s="55"/>
      <c r="G50" s="55"/>
      <c r="H50" s="55"/>
      <c r="I50" s="8"/>
    </row>
    <row r="51" spans="2:9" ht="9" customHeight="1" x14ac:dyDescent="0.3">
      <c r="B51" s="5"/>
      <c r="C51" s="6"/>
      <c r="D51" s="7"/>
      <c r="E51" s="55"/>
      <c r="F51" s="55"/>
      <c r="G51" s="55"/>
      <c r="H51" s="55"/>
      <c r="I51" s="8"/>
    </row>
    <row r="52" spans="2:9" ht="9" customHeight="1" x14ac:dyDescent="0.3">
      <c r="B52" s="5"/>
      <c r="C52" s="6"/>
      <c r="D52" s="7"/>
      <c r="E52" s="55"/>
      <c r="F52" s="55"/>
      <c r="G52" s="55"/>
      <c r="H52" s="55"/>
      <c r="I52" s="8"/>
    </row>
    <row r="53" spans="2:9" ht="9" customHeight="1" x14ac:dyDescent="0.3">
      <c r="B53" s="5"/>
      <c r="C53" s="6"/>
      <c r="D53" s="7"/>
      <c r="E53" s="55"/>
      <c r="F53" s="55"/>
      <c r="G53" s="55"/>
      <c r="H53" s="55"/>
      <c r="I53" s="8"/>
    </row>
    <row r="54" spans="2:9" ht="9" customHeight="1" x14ac:dyDescent="0.3">
      <c r="B54" s="5"/>
      <c r="C54" s="6"/>
      <c r="D54" s="7"/>
      <c r="E54" s="55"/>
      <c r="F54" s="55"/>
      <c r="G54" s="55"/>
      <c r="H54" s="55"/>
      <c r="I54" s="8"/>
    </row>
    <row r="55" spans="2:9" ht="9" customHeight="1" x14ac:dyDescent="0.3">
      <c r="B55" s="5"/>
      <c r="C55" s="6"/>
      <c r="D55" s="7"/>
      <c r="E55" s="55"/>
      <c r="F55" s="55"/>
      <c r="G55" s="55"/>
      <c r="H55" s="55"/>
      <c r="I55" s="8"/>
    </row>
    <row r="56" spans="2:9" ht="9" customHeight="1" x14ac:dyDescent="0.3">
      <c r="B56" s="5"/>
      <c r="C56" s="6"/>
      <c r="D56" s="7"/>
      <c r="E56" s="55"/>
      <c r="F56" s="55"/>
      <c r="G56" s="55"/>
      <c r="H56" s="55"/>
      <c r="I56" s="8"/>
    </row>
    <row r="57" spans="2:9" ht="9" customHeight="1" x14ac:dyDescent="0.3">
      <c r="B57" s="5"/>
      <c r="C57" s="6"/>
      <c r="D57" s="7"/>
      <c r="E57" s="55"/>
      <c r="F57" s="55"/>
      <c r="G57" s="55"/>
      <c r="H57" s="55"/>
      <c r="I57" s="8"/>
    </row>
    <row r="58" spans="2:9" ht="9" customHeight="1" x14ac:dyDescent="0.3">
      <c r="B58" s="5"/>
      <c r="C58" s="6"/>
      <c r="D58" s="7"/>
      <c r="E58" s="55"/>
      <c r="F58" s="55"/>
      <c r="G58" s="55"/>
      <c r="H58" s="55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7" t="str">
        <f>IF(Paramètres!C9&lt;&gt;"",Paramètres!C9,"")</f>
        <v>Lot n°5</v>
      </c>
      <c r="F60" s="57"/>
      <c r="G60" s="57"/>
      <c r="H60" s="57"/>
      <c r="I60" s="8"/>
    </row>
    <row r="61" spans="2:9" ht="9" customHeight="1" x14ac:dyDescent="0.3">
      <c r="B61" s="5"/>
      <c r="C61" s="6"/>
      <c r="D61" s="7"/>
      <c r="E61" s="57"/>
      <c r="F61" s="57"/>
      <c r="G61" s="57"/>
      <c r="H61" s="57"/>
      <c r="I61" s="8"/>
    </row>
    <row r="62" spans="2:9" ht="9" customHeight="1" x14ac:dyDescent="0.3">
      <c r="B62" s="5"/>
      <c r="C62" s="6"/>
      <c r="D62" s="7"/>
      <c r="E62" s="57"/>
      <c r="F62" s="57"/>
      <c r="G62" s="57"/>
      <c r="H62" s="57"/>
      <c r="I62" s="8"/>
    </row>
    <row r="63" spans="2:9" ht="9" customHeight="1" x14ac:dyDescent="0.3">
      <c r="B63" s="5"/>
      <c r="C63" s="6"/>
      <c r="D63" s="7"/>
      <c r="E63" s="57" t="str">
        <f>IF(Paramètres!C11&lt;&gt;"",Paramètres!C11,"")</f>
        <v>MENUISERIES INTERIEURES</v>
      </c>
      <c r="F63" s="57"/>
      <c r="G63" s="57"/>
      <c r="H63" s="57"/>
      <c r="I63" s="8"/>
    </row>
    <row r="64" spans="2:9" ht="9" customHeight="1" x14ac:dyDescent="0.3">
      <c r="B64" s="5"/>
      <c r="C64" s="6"/>
      <c r="D64" s="7"/>
      <c r="E64" s="57"/>
      <c r="F64" s="57"/>
      <c r="G64" s="57"/>
      <c r="H64" s="57"/>
      <c r="I64" s="8"/>
    </row>
    <row r="65" spans="2:9" ht="9" customHeight="1" x14ac:dyDescent="0.3">
      <c r="B65" s="5"/>
      <c r="C65" s="6"/>
      <c r="D65" s="7"/>
      <c r="E65" s="57"/>
      <c r="F65" s="57"/>
      <c r="G65" s="57"/>
      <c r="H65" s="57"/>
      <c r="I65" s="8"/>
    </row>
    <row r="66" spans="2:9" ht="9" customHeight="1" x14ac:dyDescent="0.3">
      <c r="B66" s="5"/>
      <c r="C66" s="6"/>
      <c r="D66" s="7"/>
      <c r="E66" s="57"/>
      <c r="F66" s="57"/>
      <c r="G66" s="57"/>
      <c r="H66" s="57"/>
      <c r="I66" s="8"/>
    </row>
    <row r="67" spans="2:9" ht="9" customHeight="1" x14ac:dyDescent="0.3">
      <c r="B67" s="5"/>
      <c r="C67" s="6"/>
      <c r="D67" s="7"/>
      <c r="E67" s="57"/>
      <c r="F67" s="57"/>
      <c r="G67" s="57"/>
      <c r="H67" s="57"/>
      <c r="I67" s="8"/>
    </row>
    <row r="68" spans="2:9" ht="9" customHeight="1" x14ac:dyDescent="0.3">
      <c r="B68" s="5"/>
      <c r="C68" s="6"/>
      <c r="D68" s="7"/>
      <c r="E68" s="57"/>
      <c r="F68" s="57"/>
      <c r="G68" s="57"/>
      <c r="H68" s="57"/>
      <c r="I68" s="8"/>
    </row>
    <row r="69" spans="2:9" ht="9" customHeight="1" x14ac:dyDescent="0.3">
      <c r="B69" s="5"/>
      <c r="C69" s="6"/>
      <c r="D69" s="7"/>
      <c r="E69" s="57"/>
      <c r="F69" s="57"/>
      <c r="G69" s="57"/>
      <c r="H69" s="57"/>
      <c r="I69" s="8"/>
    </row>
    <row r="70" spans="2:9" ht="9" customHeight="1" x14ac:dyDescent="0.3">
      <c r="B70" s="5"/>
      <c r="C70" s="6"/>
      <c r="D70" s="7"/>
      <c r="E70" s="58" t="str">
        <f>IF(Paramètres!C3&lt;&gt;"",Paramètres!C3,"")</f>
        <v>DPGF</v>
      </c>
      <c r="F70" s="59"/>
      <c r="G70" s="59"/>
      <c r="H70" s="60"/>
      <c r="I70" s="8"/>
    </row>
    <row r="71" spans="2:9" ht="9" customHeight="1" x14ac:dyDescent="0.3">
      <c r="B71" s="70"/>
      <c r="C71" s="68" t="s">
        <v>6</v>
      </c>
      <c r="D71" s="7"/>
      <c r="E71" s="61"/>
      <c r="F71" s="56"/>
      <c r="G71" s="56"/>
      <c r="H71" s="62"/>
      <c r="I71" s="8"/>
    </row>
    <row r="72" spans="2:9" ht="9" customHeight="1" x14ac:dyDescent="0.3">
      <c r="B72" s="70"/>
      <c r="C72" s="69"/>
      <c r="D72" s="7"/>
      <c r="E72" s="61"/>
      <c r="F72" s="56"/>
      <c r="G72" s="56"/>
      <c r="H72" s="62"/>
      <c r="I72" s="8"/>
    </row>
    <row r="73" spans="2:9" ht="9" customHeight="1" x14ac:dyDescent="0.3">
      <c r="B73" s="70"/>
      <c r="C73" s="69"/>
      <c r="D73" s="7"/>
      <c r="E73" s="61"/>
      <c r="F73" s="56"/>
      <c r="G73" s="56"/>
      <c r="H73" s="62"/>
      <c r="I73" s="8"/>
    </row>
    <row r="74" spans="2:9" ht="9" customHeight="1" x14ac:dyDescent="0.3">
      <c r="B74" s="70"/>
      <c r="C74" s="69"/>
      <c r="D74" s="7"/>
      <c r="E74" s="61"/>
      <c r="F74" s="56"/>
      <c r="G74" s="56"/>
      <c r="H74" s="62"/>
      <c r="I74" s="8"/>
    </row>
    <row r="75" spans="2:9" ht="9" customHeight="1" x14ac:dyDescent="0.3">
      <c r="B75" s="70"/>
      <c r="C75" s="69"/>
      <c r="D75" s="7"/>
      <c r="E75" s="61"/>
      <c r="F75" s="56"/>
      <c r="G75" s="56"/>
      <c r="H75" s="62"/>
      <c r="I75" s="8"/>
    </row>
    <row r="76" spans="2:9" ht="9" customHeight="1" x14ac:dyDescent="0.3">
      <c r="B76" s="70"/>
      <c r="C76" s="69"/>
      <c r="D76" s="7"/>
      <c r="E76" s="63"/>
      <c r="F76" s="64"/>
      <c r="G76" s="64"/>
      <c r="H76" s="65"/>
      <c r="I76" s="8"/>
    </row>
    <row r="77" spans="2:9" ht="9" customHeight="1" x14ac:dyDescent="0.3">
      <c r="B77" s="70"/>
      <c r="C77" s="69"/>
      <c r="D77" s="7"/>
      <c r="E77" s="7"/>
      <c r="F77" s="7"/>
      <c r="G77" s="7"/>
      <c r="H77" s="7"/>
      <c r="I77" s="8"/>
    </row>
    <row r="78" spans="2:9" ht="9" customHeight="1" x14ac:dyDescent="0.3">
      <c r="B78" s="70"/>
      <c r="C78" s="68" t="s">
        <v>5</v>
      </c>
      <c r="D78" s="7"/>
      <c r="E78" s="7"/>
      <c r="F78" s="66" t="s">
        <v>0</v>
      </c>
      <c r="G78" s="66" t="str">
        <f>IF(Paramètres!C7&lt;&gt;"",Paramètres!C7,"")</f>
        <v>2406SASNC035</v>
      </c>
      <c r="H78" s="7"/>
      <c r="I78" s="8"/>
    </row>
    <row r="79" spans="2:9" ht="9" customHeight="1" x14ac:dyDescent="0.3">
      <c r="B79" s="70"/>
      <c r="C79" s="69"/>
      <c r="D79" s="7"/>
      <c r="E79" s="7"/>
      <c r="F79" s="66"/>
      <c r="G79" s="66"/>
      <c r="H79" s="7"/>
      <c r="I79" s="8"/>
    </row>
    <row r="80" spans="2:9" ht="9" customHeight="1" x14ac:dyDescent="0.3">
      <c r="B80" s="70"/>
      <c r="C80" s="69"/>
      <c r="D80" s="7"/>
      <c r="E80" s="7"/>
      <c r="F80" s="66" t="s">
        <v>1</v>
      </c>
      <c r="G80" s="66" t="str">
        <f>IF(Paramètres!C13&lt;&gt;"",Paramètres!C13,"")</f>
        <v>26/04/2025</v>
      </c>
      <c r="H80" s="7"/>
      <c r="I80" s="8"/>
    </row>
    <row r="81" spans="2:9" ht="9" customHeight="1" x14ac:dyDescent="0.3">
      <c r="B81" s="70"/>
      <c r="C81" s="69"/>
      <c r="D81" s="7"/>
      <c r="E81" s="7"/>
      <c r="F81" s="66"/>
      <c r="G81" s="66"/>
      <c r="H81" s="7"/>
      <c r="I81" s="8"/>
    </row>
    <row r="82" spans="2:9" ht="9" customHeight="1" x14ac:dyDescent="0.3">
      <c r="B82" s="70"/>
      <c r="C82" s="69"/>
      <c r="D82" s="7"/>
      <c r="E82" s="7"/>
      <c r="F82" s="66" t="s">
        <v>2</v>
      </c>
      <c r="G82" s="66" t="str">
        <f>IF(Paramètres!C15&lt;&gt;"",Paramètres!C15,"")</f>
        <v>DCE</v>
      </c>
      <c r="H82" s="7"/>
      <c r="I82" s="8"/>
    </row>
    <row r="83" spans="2:9" ht="9" customHeight="1" x14ac:dyDescent="0.3">
      <c r="B83" s="70"/>
      <c r="C83" s="69"/>
      <c r="D83" s="7"/>
      <c r="E83" s="7"/>
      <c r="F83" s="66"/>
      <c r="G83" s="66"/>
      <c r="H83" s="7"/>
      <c r="I83" s="8"/>
    </row>
    <row r="84" spans="2:9" ht="9" customHeight="1" x14ac:dyDescent="0.3">
      <c r="B84" s="70"/>
      <c r="C84" s="69"/>
      <c r="D84" s="7"/>
      <c r="E84" s="7"/>
      <c r="F84" s="66" t="s">
        <v>3</v>
      </c>
      <c r="G84" s="66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6"/>
      <c r="G85" s="66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53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1" t="s">
        <v>25</v>
      </c>
      <c r="D3" s="71"/>
      <c r="E3" s="71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2" t="s">
        <v>38</v>
      </c>
      <c r="D4" s="72"/>
      <c r="E4" s="72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3" t="s">
        <v>40</v>
      </c>
      <c r="D7" s="73"/>
      <c r="E7" s="73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4" t="s">
        <v>42</v>
      </c>
      <c r="D8" s="74"/>
      <c r="E8" s="74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5" t="s">
        <v>44</v>
      </c>
      <c r="D9" s="76"/>
      <c r="E9" s="76"/>
      <c r="F9" s="23" t="s">
        <v>12</v>
      </c>
      <c r="G9" s="24">
        <f>ROUND(SUM(G10:G10), 0 )</f>
        <v>4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>
        <v>16838</v>
      </c>
    </row>
    <row r="10" spans="1:17" hidden="1" x14ac:dyDescent="0.3">
      <c r="A10" s="28" t="s">
        <v>46</v>
      </c>
      <c r="B10" s="22"/>
      <c r="C10" s="77" t="s">
        <v>45</v>
      </c>
      <c r="D10" s="77"/>
      <c r="E10" s="77"/>
      <c r="F10" s="77"/>
      <c r="G10" s="29">
        <v>4</v>
      </c>
      <c r="H10" s="30"/>
      <c r="J10" s="22"/>
    </row>
    <row r="11" spans="1:17" ht="24.75" customHeight="1" x14ac:dyDescent="0.3">
      <c r="A11" s="7" t="s">
        <v>47</v>
      </c>
      <c r="B11" s="21"/>
      <c r="C11" s="7" t="s">
        <v>48</v>
      </c>
      <c r="G11" s="31">
        <v>2</v>
      </c>
      <c r="I11" s="32" t="s">
        <v>49</v>
      </c>
      <c r="J11" s="22"/>
    </row>
    <row r="12" spans="1:17" ht="30.6" hidden="1" x14ac:dyDescent="0.3">
      <c r="A12" s="7" t="s">
        <v>50</v>
      </c>
    </row>
    <row r="13" spans="1:17" ht="24.75" customHeight="1" x14ac:dyDescent="0.3">
      <c r="A13" s="7" t="s">
        <v>47</v>
      </c>
      <c r="B13" s="21"/>
      <c r="C13" s="7" t="s">
        <v>51</v>
      </c>
      <c r="G13" s="31">
        <v>1</v>
      </c>
      <c r="I13" s="32" t="s">
        <v>49</v>
      </c>
      <c r="J13" s="22"/>
    </row>
    <row r="14" spans="1:17" ht="30.6" hidden="1" x14ac:dyDescent="0.3">
      <c r="A14" s="7" t="s">
        <v>50</v>
      </c>
    </row>
    <row r="15" spans="1:17" ht="22.8" customHeight="1" x14ac:dyDescent="0.3">
      <c r="A15" s="7" t="s">
        <v>47</v>
      </c>
      <c r="B15" s="21"/>
      <c r="C15" s="7" t="s">
        <v>52</v>
      </c>
      <c r="G15" s="31">
        <v>1</v>
      </c>
      <c r="I15" s="32" t="s">
        <v>49</v>
      </c>
      <c r="J15" s="22"/>
    </row>
    <row r="16" spans="1:17" ht="30.6" hidden="1" x14ac:dyDescent="0.3">
      <c r="A16" s="7" t="s">
        <v>50</v>
      </c>
    </row>
    <row r="17" spans="1:11" hidden="1" x14ac:dyDescent="0.3">
      <c r="A17" s="7" t="s">
        <v>53</v>
      </c>
    </row>
    <row r="18" spans="1:11" hidden="1" x14ac:dyDescent="0.3">
      <c r="A18" s="7" t="s">
        <v>53</v>
      </c>
    </row>
    <row r="19" spans="1:11" hidden="1" x14ac:dyDescent="0.3">
      <c r="A19" s="7" t="s">
        <v>53</v>
      </c>
    </row>
    <row r="20" spans="1:11" hidden="1" x14ac:dyDescent="0.3">
      <c r="A20" s="7" t="s">
        <v>53</v>
      </c>
    </row>
    <row r="21" spans="1:11" hidden="1" x14ac:dyDescent="0.3">
      <c r="A21" s="7" t="s">
        <v>53</v>
      </c>
    </row>
    <row r="22" spans="1:11" hidden="1" x14ac:dyDescent="0.3">
      <c r="A22" s="7" t="s">
        <v>53</v>
      </c>
    </row>
    <row r="23" spans="1:11" hidden="1" x14ac:dyDescent="0.3">
      <c r="A23" s="7" t="s">
        <v>53</v>
      </c>
    </row>
    <row r="24" spans="1:11" hidden="1" x14ac:dyDescent="0.3">
      <c r="A24" s="7" t="s">
        <v>53</v>
      </c>
    </row>
    <row r="25" spans="1:11" hidden="1" x14ac:dyDescent="0.3">
      <c r="A25" s="7" t="s">
        <v>53</v>
      </c>
    </row>
    <row r="26" spans="1:11" hidden="1" x14ac:dyDescent="0.3">
      <c r="A26" s="7" t="s">
        <v>53</v>
      </c>
    </row>
    <row r="27" spans="1:11" hidden="1" x14ac:dyDescent="0.3">
      <c r="A27" s="7" t="s">
        <v>54</v>
      </c>
    </row>
    <row r="28" spans="1:11" x14ac:dyDescent="0.3">
      <c r="A28" s="7" t="s">
        <v>55</v>
      </c>
      <c r="B28" s="33"/>
      <c r="C28" s="78" t="s">
        <v>56</v>
      </c>
      <c r="D28" s="78"/>
      <c r="E28" s="78"/>
      <c r="F28" s="78"/>
      <c r="G28" s="78"/>
      <c r="H28" s="78"/>
      <c r="I28" s="78"/>
      <c r="J28" s="33"/>
    </row>
    <row r="29" spans="1:11" hidden="1" x14ac:dyDescent="0.3">
      <c r="A29" s="7" t="s">
        <v>57</v>
      </c>
    </row>
    <row r="30" spans="1:11" hidden="1" x14ac:dyDescent="0.3">
      <c r="A30" s="7" t="s">
        <v>58</v>
      </c>
    </row>
    <row r="31" spans="1:11" x14ac:dyDescent="0.3">
      <c r="A31" s="7">
        <v>4</v>
      </c>
      <c r="B31" s="16" t="s">
        <v>59</v>
      </c>
      <c r="C31" s="74" t="s">
        <v>60</v>
      </c>
      <c r="D31" s="74"/>
      <c r="E31" s="74"/>
      <c r="F31" s="19"/>
      <c r="G31" s="19"/>
      <c r="H31" s="19"/>
      <c r="I31" s="19"/>
      <c r="J31" s="20"/>
      <c r="K31" s="7"/>
    </row>
    <row r="32" spans="1:11" hidden="1" x14ac:dyDescent="0.3">
      <c r="A32" s="7" t="s">
        <v>61</v>
      </c>
    </row>
    <row r="33" spans="1:17" hidden="1" x14ac:dyDescent="0.3">
      <c r="A33" s="7" t="s">
        <v>61</v>
      </c>
    </row>
    <row r="34" spans="1:17" hidden="1" x14ac:dyDescent="0.3">
      <c r="A34" s="7" t="s">
        <v>61</v>
      </c>
    </row>
    <row r="35" spans="1:17" hidden="1" x14ac:dyDescent="0.3">
      <c r="A35" s="7" t="s">
        <v>61</v>
      </c>
    </row>
    <row r="36" spans="1:17" hidden="1" x14ac:dyDescent="0.3">
      <c r="A36" s="7" t="s">
        <v>61</v>
      </c>
    </row>
    <row r="37" spans="1:17" hidden="1" x14ac:dyDescent="0.3">
      <c r="A37" s="7" t="s">
        <v>61</v>
      </c>
    </row>
    <row r="38" spans="1:17" hidden="1" x14ac:dyDescent="0.3">
      <c r="A38" s="7" t="s">
        <v>61</v>
      </c>
    </row>
    <row r="39" spans="1:17" hidden="1" x14ac:dyDescent="0.3">
      <c r="A39" s="7" t="s">
        <v>61</v>
      </c>
    </row>
    <row r="40" spans="1:17" hidden="1" x14ac:dyDescent="0.3">
      <c r="A40" s="7" t="s">
        <v>61</v>
      </c>
    </row>
    <row r="41" spans="1:17" x14ac:dyDescent="0.3">
      <c r="A41" s="7">
        <v>9</v>
      </c>
      <c r="B41" s="21" t="s">
        <v>62</v>
      </c>
      <c r="C41" s="75" t="s">
        <v>63</v>
      </c>
      <c r="D41" s="76"/>
      <c r="E41" s="76"/>
      <c r="F41" s="23" t="s">
        <v>64</v>
      </c>
      <c r="G41" s="24">
        <v>2</v>
      </c>
      <c r="H41" s="24"/>
      <c r="I41" s="25"/>
      <c r="J41" s="26">
        <f>IF(AND(G41= "",H41= ""), 0, ROUND(ROUND(I41, 2) * ROUND(IF(H41="",G41,H41),  0), 2))</f>
        <v>0</v>
      </c>
      <c r="K41" s="7"/>
      <c r="M41" s="27">
        <v>0.2</v>
      </c>
      <c r="Q41" s="7">
        <v>1032</v>
      </c>
    </row>
    <row r="42" spans="1:17" hidden="1" x14ac:dyDescent="0.3">
      <c r="A42" s="7" t="s">
        <v>53</v>
      </c>
    </row>
    <row r="43" spans="1:17" hidden="1" x14ac:dyDescent="0.3">
      <c r="A43" s="7" t="s">
        <v>53</v>
      </c>
    </row>
    <row r="44" spans="1:17" x14ac:dyDescent="0.3">
      <c r="A44" s="7" t="s">
        <v>47</v>
      </c>
      <c r="B44" s="21"/>
      <c r="C44" s="7" t="s">
        <v>65</v>
      </c>
      <c r="G44" s="31">
        <v>1</v>
      </c>
      <c r="I44" s="32" t="s">
        <v>66</v>
      </c>
      <c r="J44" s="22"/>
    </row>
    <row r="45" spans="1:17" x14ac:dyDescent="0.3">
      <c r="A45" s="7" t="s">
        <v>47</v>
      </c>
      <c r="B45" s="21"/>
      <c r="C45" s="7" t="s">
        <v>67</v>
      </c>
      <c r="G45" s="31">
        <v>1</v>
      </c>
      <c r="I45" s="32" t="s">
        <v>66</v>
      </c>
      <c r="J45" s="22"/>
    </row>
    <row r="46" spans="1:17" hidden="1" x14ac:dyDescent="0.3">
      <c r="A46" s="7" t="s">
        <v>54</v>
      </c>
    </row>
    <row r="47" spans="1:17" x14ac:dyDescent="0.3">
      <c r="A47" s="7" t="s">
        <v>55</v>
      </c>
      <c r="B47" s="33"/>
      <c r="C47" s="78" t="s">
        <v>68</v>
      </c>
      <c r="D47" s="78"/>
      <c r="E47" s="78"/>
      <c r="F47" s="78"/>
      <c r="G47" s="78"/>
      <c r="H47" s="78"/>
      <c r="I47" s="78"/>
      <c r="J47" s="33"/>
    </row>
    <row r="48" spans="1:17" hidden="1" x14ac:dyDescent="0.3">
      <c r="A48" s="7" t="s">
        <v>57</v>
      </c>
    </row>
    <row r="49" spans="1:17" x14ac:dyDescent="0.3">
      <c r="A49" s="7">
        <v>9</v>
      </c>
      <c r="B49" s="21" t="s">
        <v>69</v>
      </c>
      <c r="C49" s="75" t="s">
        <v>70</v>
      </c>
      <c r="D49" s="76"/>
      <c r="E49" s="76"/>
      <c r="F49" s="23" t="s">
        <v>12</v>
      </c>
      <c r="G49" s="24">
        <f>ROUND(SUM(G50:G50), 0 )</f>
        <v>1</v>
      </c>
      <c r="H49" s="24"/>
      <c r="I49" s="25"/>
      <c r="J49" s="26">
        <f>IF(AND(G49= "",H49= ""), 0, ROUND(ROUND(I49, 2) * ROUND(IF(H49="",G49,H49),  0), 2))</f>
        <v>0</v>
      </c>
      <c r="K49" s="7"/>
      <c r="M49" s="27">
        <v>0.2</v>
      </c>
      <c r="Q49" s="7">
        <v>16838</v>
      </c>
    </row>
    <row r="50" spans="1:17" hidden="1" x14ac:dyDescent="0.3">
      <c r="A50" s="28" t="s">
        <v>46</v>
      </c>
      <c r="B50" s="22"/>
      <c r="C50" s="77" t="s">
        <v>45</v>
      </c>
      <c r="D50" s="77"/>
      <c r="E50" s="77"/>
      <c r="F50" s="77"/>
      <c r="G50" s="29">
        <v>1</v>
      </c>
      <c r="H50" s="30"/>
      <c r="J50" s="22"/>
    </row>
    <row r="51" spans="1:17" x14ac:dyDescent="0.3">
      <c r="A51" s="28" t="s">
        <v>50</v>
      </c>
      <c r="B51" s="33"/>
      <c r="C51" s="78" t="s">
        <v>71</v>
      </c>
      <c r="D51" s="78"/>
      <c r="E51" s="78"/>
      <c r="F51" s="78"/>
      <c r="G51" s="78"/>
      <c r="H51" s="78"/>
      <c r="I51" s="78"/>
      <c r="J51" s="33"/>
    </row>
    <row r="52" spans="1:17" hidden="1" x14ac:dyDescent="0.3">
      <c r="A52" s="7" t="s">
        <v>53</v>
      </c>
    </row>
    <row r="53" spans="1:17" ht="22.8" customHeight="1" x14ac:dyDescent="0.3">
      <c r="A53" s="7" t="s">
        <v>47</v>
      </c>
      <c r="B53" s="21"/>
      <c r="C53" s="7" t="s">
        <v>72</v>
      </c>
      <c r="G53" s="31">
        <v>1</v>
      </c>
      <c r="I53" s="32" t="s">
        <v>49</v>
      </c>
      <c r="J53" s="22"/>
    </row>
    <row r="54" spans="1:17" hidden="1" x14ac:dyDescent="0.3">
      <c r="A54" s="7" t="s">
        <v>54</v>
      </c>
    </row>
    <row r="55" spans="1:17" x14ac:dyDescent="0.3">
      <c r="A55" s="7" t="s">
        <v>55</v>
      </c>
      <c r="B55" s="33"/>
      <c r="C55" s="78" t="s">
        <v>68</v>
      </c>
      <c r="D55" s="78"/>
      <c r="E55" s="78"/>
      <c r="F55" s="78"/>
      <c r="G55" s="78"/>
      <c r="H55" s="78"/>
      <c r="I55" s="78"/>
      <c r="J55" s="33"/>
    </row>
    <row r="56" spans="1:17" hidden="1" x14ac:dyDescent="0.3">
      <c r="A56" s="7" t="s">
        <v>57</v>
      </c>
    </row>
    <row r="57" spans="1:17" x14ac:dyDescent="0.3">
      <c r="A57" s="7">
        <v>9</v>
      </c>
      <c r="B57" s="21" t="s">
        <v>73</v>
      </c>
      <c r="C57" s="75" t="s">
        <v>74</v>
      </c>
      <c r="D57" s="76"/>
      <c r="E57" s="76"/>
      <c r="F57" s="23" t="s">
        <v>12</v>
      </c>
      <c r="G57" s="24">
        <f>ROUND(SUM(G58:G58), 0 )</f>
        <v>2</v>
      </c>
      <c r="H57" s="24"/>
      <c r="I57" s="25"/>
      <c r="J57" s="26">
        <f>IF(AND(G57= "",H57= ""), 0, ROUND(ROUND(I57, 2) * ROUND(IF(H57="",G57,H57),  0), 2))</f>
        <v>0</v>
      </c>
      <c r="K57" s="7"/>
      <c r="M57" s="27">
        <v>0.2</v>
      </c>
      <c r="Q57" s="7">
        <v>17657</v>
      </c>
    </row>
    <row r="58" spans="1:17" hidden="1" x14ac:dyDescent="0.3">
      <c r="A58" s="28" t="s">
        <v>76</v>
      </c>
      <c r="B58" s="22"/>
      <c r="C58" s="77" t="s">
        <v>75</v>
      </c>
      <c r="D58" s="77"/>
      <c r="E58" s="77"/>
      <c r="F58" s="77"/>
      <c r="G58" s="29">
        <v>2</v>
      </c>
      <c r="H58" s="30"/>
      <c r="J58" s="22"/>
    </row>
    <row r="59" spans="1:17" hidden="1" x14ac:dyDescent="0.3">
      <c r="A59" s="7" t="s">
        <v>53</v>
      </c>
    </row>
    <row r="60" spans="1:17" ht="20.7" customHeight="1" x14ac:dyDescent="0.3">
      <c r="A60" s="7" t="s">
        <v>47</v>
      </c>
      <c r="B60" s="21"/>
      <c r="C60" s="7" t="s">
        <v>77</v>
      </c>
      <c r="G60" s="31">
        <v>2</v>
      </c>
      <c r="I60" s="32" t="s">
        <v>49</v>
      </c>
      <c r="J60" s="22"/>
    </row>
    <row r="61" spans="1:17" ht="40.799999999999997" hidden="1" x14ac:dyDescent="0.3">
      <c r="A61" s="7" t="s">
        <v>78</v>
      </c>
    </row>
    <row r="62" spans="1:17" hidden="1" x14ac:dyDescent="0.3">
      <c r="A62" s="7" t="s">
        <v>54</v>
      </c>
    </row>
    <row r="63" spans="1:17" x14ac:dyDescent="0.3">
      <c r="A63" s="7" t="s">
        <v>55</v>
      </c>
      <c r="B63" s="33"/>
      <c r="C63" s="78" t="s">
        <v>68</v>
      </c>
      <c r="D63" s="78"/>
      <c r="E63" s="78"/>
      <c r="F63" s="78"/>
      <c r="G63" s="78"/>
      <c r="H63" s="78"/>
      <c r="I63" s="78"/>
      <c r="J63" s="33"/>
    </row>
    <row r="64" spans="1:17" hidden="1" x14ac:dyDescent="0.3">
      <c r="A64" s="7" t="s">
        <v>57</v>
      </c>
    </row>
    <row r="65" spans="1:17" x14ac:dyDescent="0.3">
      <c r="A65" s="7">
        <v>9</v>
      </c>
      <c r="B65" s="21" t="s">
        <v>79</v>
      </c>
      <c r="C65" s="75" t="s">
        <v>80</v>
      </c>
      <c r="D65" s="76"/>
      <c r="E65" s="76"/>
      <c r="F65" s="23" t="s">
        <v>12</v>
      </c>
      <c r="G65" s="24">
        <f>ROUND(SUM(G66:G70), 0 )</f>
        <v>8</v>
      </c>
      <c r="H65" s="24"/>
      <c r="I65" s="25"/>
      <c r="J65" s="26">
        <f>IF(AND(G65= "",H65= ""), 0, ROUND(ROUND(I65, 2) * ROUND(IF(H65="",G65,H65),  0), 2))</f>
        <v>0</v>
      </c>
      <c r="K65" s="7"/>
      <c r="M65" s="27">
        <v>0.2</v>
      </c>
      <c r="Q65" s="7" t="str">
        <f>IF(H65= "", "", 1032)</f>
        <v/>
      </c>
    </row>
    <row r="66" spans="1:17" hidden="1" x14ac:dyDescent="0.3">
      <c r="A66" s="28" t="s">
        <v>76</v>
      </c>
      <c r="B66" s="22"/>
      <c r="C66" s="77" t="s">
        <v>75</v>
      </c>
      <c r="D66" s="77"/>
      <c r="E66" s="77"/>
      <c r="F66" s="77"/>
      <c r="G66" s="29">
        <v>2</v>
      </c>
      <c r="H66" s="30"/>
      <c r="J66" s="22"/>
    </row>
    <row r="67" spans="1:17" hidden="1" x14ac:dyDescent="0.3">
      <c r="A67" s="28" t="s">
        <v>82</v>
      </c>
      <c r="B67" s="22"/>
      <c r="C67" s="77" t="s">
        <v>81</v>
      </c>
      <c r="D67" s="77"/>
      <c r="E67" s="77"/>
      <c r="F67" s="77"/>
      <c r="G67" s="29">
        <v>1</v>
      </c>
      <c r="H67" s="30"/>
      <c r="J67" s="22"/>
    </row>
    <row r="68" spans="1:17" hidden="1" x14ac:dyDescent="0.3">
      <c r="A68" s="28" t="s">
        <v>84</v>
      </c>
      <c r="B68" s="22"/>
      <c r="C68" s="77" t="s">
        <v>83</v>
      </c>
      <c r="D68" s="77"/>
      <c r="E68" s="77"/>
      <c r="F68" s="77"/>
      <c r="G68" s="29">
        <v>2</v>
      </c>
      <c r="H68" s="30"/>
      <c r="J68" s="22"/>
    </row>
    <row r="69" spans="1:17" hidden="1" x14ac:dyDescent="0.3">
      <c r="A69" s="28" t="s">
        <v>86</v>
      </c>
      <c r="B69" s="22"/>
      <c r="C69" s="77" t="s">
        <v>85</v>
      </c>
      <c r="D69" s="77"/>
      <c r="E69" s="77"/>
      <c r="F69" s="77"/>
      <c r="G69" s="29">
        <v>2</v>
      </c>
      <c r="H69" s="30"/>
      <c r="J69" s="22"/>
    </row>
    <row r="70" spans="1:17" hidden="1" x14ac:dyDescent="0.3">
      <c r="A70" s="28" t="s">
        <v>46</v>
      </c>
      <c r="B70" s="22"/>
      <c r="C70" s="77" t="s">
        <v>45</v>
      </c>
      <c r="D70" s="77"/>
      <c r="E70" s="77"/>
      <c r="F70" s="77"/>
      <c r="G70" s="29">
        <v>1</v>
      </c>
      <c r="H70" s="30"/>
      <c r="J70" s="22"/>
    </row>
    <row r="71" spans="1:17" hidden="1" x14ac:dyDescent="0.3">
      <c r="G71" s="34">
        <f>G66</f>
        <v>2</v>
      </c>
      <c r="H71" s="34" t="str">
        <f>IF(H66= "", "", H66)</f>
        <v/>
      </c>
      <c r="J71" s="34">
        <f>IF(AND(G71= "",H71= ""), 0, ROUND(ROUND(I65, 2) * ROUND(IF(H71="",G71,H71),  0), 2))</f>
        <v>0</v>
      </c>
      <c r="K71" s="7">
        <f>K65</f>
        <v>0</v>
      </c>
      <c r="Q71" s="7">
        <f>IF(H65= "", 17657, "")</f>
        <v>17657</v>
      </c>
    </row>
    <row r="72" spans="1:17" hidden="1" x14ac:dyDescent="0.3">
      <c r="G72" s="34">
        <f>G67</f>
        <v>1</v>
      </c>
      <c r="H72" s="34" t="str">
        <f>IF(H67= "", "", H67)</f>
        <v/>
      </c>
      <c r="J72" s="34">
        <f>IF(AND(G72= "",H72= ""), 0, ROUND(ROUND(I65, 2) * ROUND(IF(H72="",G72,H72),  0), 2))</f>
        <v>0</v>
      </c>
      <c r="K72" s="7">
        <f>K65</f>
        <v>0</v>
      </c>
      <c r="Q72" s="7">
        <f>IF(H65= "", 17657, "")</f>
        <v>17657</v>
      </c>
    </row>
    <row r="73" spans="1:17" hidden="1" x14ac:dyDescent="0.3">
      <c r="G73" s="34">
        <f>G68</f>
        <v>2</v>
      </c>
      <c r="H73" s="34" t="str">
        <f>IF(H68= "", "", H68)</f>
        <v/>
      </c>
      <c r="J73" s="34">
        <f>IF(AND(G73= "",H73= ""), 0, ROUND(ROUND(I65, 2) * ROUND(IF(H73="",G73,H73),  0), 2))</f>
        <v>0</v>
      </c>
      <c r="K73" s="7">
        <f>K65</f>
        <v>0</v>
      </c>
      <c r="Q73" s="7">
        <f>IF(H65= "", 17657, "")</f>
        <v>17657</v>
      </c>
    </row>
    <row r="74" spans="1:17" hidden="1" x14ac:dyDescent="0.3">
      <c r="G74" s="34">
        <f>G69</f>
        <v>2</v>
      </c>
      <c r="H74" s="34" t="str">
        <f>IF(H69= "", "", H69)</f>
        <v/>
      </c>
      <c r="J74" s="34">
        <f>IF(AND(G74= "",H74= ""), 0, ROUND(ROUND(I65, 2) * ROUND(IF(H74="",G74,H74),  0), 2))</f>
        <v>0</v>
      </c>
      <c r="K74" s="7">
        <f>K65</f>
        <v>0</v>
      </c>
      <c r="Q74" s="7">
        <f>IF(H65= "", 17657, "")</f>
        <v>17657</v>
      </c>
    </row>
    <row r="75" spans="1:17" hidden="1" x14ac:dyDescent="0.3">
      <c r="G75" s="34">
        <f>G70</f>
        <v>1</v>
      </c>
      <c r="H75" s="34" t="str">
        <f>IF(H70= "", "", H70)</f>
        <v/>
      </c>
      <c r="J75" s="34">
        <f>IF(AND(G75= "",H75= ""), 0, ROUND(ROUND(I65, 2) * ROUND(IF(H75="",G75,H75),  0), 2))</f>
        <v>0</v>
      </c>
      <c r="K75" s="7">
        <f>K65</f>
        <v>0</v>
      </c>
      <c r="Q75" s="7">
        <f>IF(H65= "", 16838, "")</f>
        <v>16838</v>
      </c>
    </row>
    <row r="76" spans="1:17" hidden="1" x14ac:dyDescent="0.3">
      <c r="A76" s="7" t="s">
        <v>53</v>
      </c>
    </row>
    <row r="77" spans="1:17" x14ac:dyDescent="0.3">
      <c r="A77" s="7" t="s">
        <v>47</v>
      </c>
      <c r="B77" s="21"/>
      <c r="C77" s="7" t="s">
        <v>87</v>
      </c>
      <c r="G77" s="31">
        <v>2</v>
      </c>
      <c r="I77" s="32" t="s">
        <v>49</v>
      </c>
      <c r="J77" s="22"/>
    </row>
    <row r="78" spans="1:17" ht="40.799999999999997" hidden="1" x14ac:dyDescent="0.3">
      <c r="A78" s="7" t="s">
        <v>78</v>
      </c>
    </row>
    <row r="79" spans="1:17" ht="24.75" customHeight="1" x14ac:dyDescent="0.3">
      <c r="A79" s="7" t="s">
        <v>47</v>
      </c>
      <c r="B79" s="21"/>
      <c r="C79" s="7" t="s">
        <v>51</v>
      </c>
      <c r="G79" s="31">
        <v>1</v>
      </c>
      <c r="I79" s="32" t="s">
        <v>49</v>
      </c>
      <c r="J79" s="22"/>
    </row>
    <row r="80" spans="1:17" ht="30.6" hidden="1" x14ac:dyDescent="0.3">
      <c r="A80" s="7" t="s">
        <v>50</v>
      </c>
    </row>
    <row r="81" spans="1:17" x14ac:dyDescent="0.3">
      <c r="A81" s="7" t="s">
        <v>47</v>
      </c>
      <c r="B81" s="21"/>
      <c r="C81" s="7" t="s">
        <v>88</v>
      </c>
      <c r="G81" s="31">
        <v>2</v>
      </c>
      <c r="I81" s="32" t="s">
        <v>49</v>
      </c>
      <c r="J81" s="22"/>
    </row>
    <row r="82" spans="1:17" ht="61.2" hidden="1" x14ac:dyDescent="0.3">
      <c r="A82" s="7" t="s">
        <v>89</v>
      </c>
    </row>
    <row r="83" spans="1:17" x14ac:dyDescent="0.3">
      <c r="A83" s="7" t="s">
        <v>47</v>
      </c>
      <c r="B83" s="21"/>
      <c r="C83" s="7" t="s">
        <v>90</v>
      </c>
      <c r="G83" s="31">
        <v>2</v>
      </c>
      <c r="I83" s="32" t="s">
        <v>49</v>
      </c>
      <c r="J83" s="22"/>
    </row>
    <row r="84" spans="1:17" ht="51" hidden="1" x14ac:dyDescent="0.3">
      <c r="A84" s="7" t="s">
        <v>91</v>
      </c>
    </row>
    <row r="85" spans="1:17" ht="20.7" customHeight="1" x14ac:dyDescent="0.3">
      <c r="A85" s="7" t="s">
        <v>47</v>
      </c>
      <c r="B85" s="21"/>
      <c r="C85" s="7" t="s">
        <v>92</v>
      </c>
      <c r="G85" s="31">
        <v>1</v>
      </c>
      <c r="I85" s="32" t="s">
        <v>49</v>
      </c>
      <c r="J85" s="22"/>
    </row>
    <row r="86" spans="1:17" ht="61.2" hidden="1" x14ac:dyDescent="0.3">
      <c r="A86" s="7" t="s">
        <v>93</v>
      </c>
    </row>
    <row r="87" spans="1:17" hidden="1" x14ac:dyDescent="0.3">
      <c r="A87" s="7" t="s">
        <v>54</v>
      </c>
    </row>
    <row r="88" spans="1:17" x14ac:dyDescent="0.3">
      <c r="A88" s="7" t="s">
        <v>55</v>
      </c>
      <c r="B88" s="33"/>
      <c r="C88" s="78" t="s">
        <v>68</v>
      </c>
      <c r="D88" s="78"/>
      <c r="E88" s="78"/>
      <c r="F88" s="78"/>
      <c r="G88" s="78"/>
      <c r="H88" s="78"/>
      <c r="I88" s="78"/>
      <c r="J88" s="33"/>
    </row>
    <row r="89" spans="1:17" hidden="1" x14ac:dyDescent="0.3">
      <c r="A89" s="7" t="s">
        <v>57</v>
      </c>
    </row>
    <row r="90" spans="1:17" x14ac:dyDescent="0.3">
      <c r="A90" s="7">
        <v>9</v>
      </c>
      <c r="B90" s="21" t="s">
        <v>94</v>
      </c>
      <c r="C90" s="75" t="s">
        <v>95</v>
      </c>
      <c r="D90" s="76"/>
      <c r="E90" s="76"/>
      <c r="F90" s="23" t="s">
        <v>12</v>
      </c>
      <c r="G90" s="24">
        <f>ROUND(SUM(G91:G93), 0 )</f>
        <v>6</v>
      </c>
      <c r="H90" s="24"/>
      <c r="I90" s="25"/>
      <c r="J90" s="26">
        <f>IF(AND(G90= "",H90= ""), 0, ROUND(ROUND(I90, 2) * ROUND(IF(H90="",G90,H90),  0), 2))</f>
        <v>0</v>
      </c>
      <c r="K90" s="7"/>
      <c r="M90" s="27">
        <v>0.2</v>
      </c>
      <c r="Q90" s="7" t="str">
        <f>IF(H90= "", "", 1032)</f>
        <v/>
      </c>
    </row>
    <row r="91" spans="1:17" hidden="1" x14ac:dyDescent="0.3">
      <c r="A91" s="28" t="s">
        <v>97</v>
      </c>
      <c r="B91" s="22"/>
      <c r="C91" s="77" t="s">
        <v>96</v>
      </c>
      <c r="D91" s="77"/>
      <c r="E91" s="77"/>
      <c r="F91" s="77"/>
      <c r="G91" s="29">
        <v>2</v>
      </c>
      <c r="H91" s="30"/>
      <c r="J91" s="22"/>
    </row>
    <row r="92" spans="1:17" hidden="1" x14ac:dyDescent="0.3">
      <c r="A92" s="28" t="s">
        <v>99</v>
      </c>
      <c r="B92" s="22"/>
      <c r="C92" s="77" t="s">
        <v>98</v>
      </c>
      <c r="D92" s="77"/>
      <c r="E92" s="77"/>
      <c r="F92" s="77"/>
      <c r="G92" s="29">
        <v>2</v>
      </c>
      <c r="H92" s="30"/>
      <c r="J92" s="22"/>
    </row>
    <row r="93" spans="1:17" hidden="1" x14ac:dyDescent="0.3">
      <c r="A93" s="28" t="s">
        <v>82</v>
      </c>
      <c r="B93" s="22"/>
      <c r="C93" s="77" t="s">
        <v>81</v>
      </c>
      <c r="D93" s="77"/>
      <c r="E93" s="77"/>
      <c r="F93" s="77"/>
      <c r="G93" s="29">
        <v>2</v>
      </c>
      <c r="H93" s="30"/>
      <c r="J93" s="22"/>
    </row>
    <row r="94" spans="1:17" hidden="1" x14ac:dyDescent="0.3">
      <c r="G94" s="34">
        <f>G91</f>
        <v>2</v>
      </c>
      <c r="H94" s="34" t="str">
        <f>IF(H91= "", "", H91)</f>
        <v/>
      </c>
      <c r="J94" s="34">
        <f>IF(AND(G94= "",H94= ""), 0, ROUND(ROUND(I90, 2) * ROUND(IF(H94="",G94,H94),  0), 2))</f>
        <v>0</v>
      </c>
      <c r="K94" s="7">
        <f>K90</f>
        <v>0</v>
      </c>
      <c r="Q94" s="7">
        <f>IF(H90= "", 17657, "")</f>
        <v>17657</v>
      </c>
    </row>
    <row r="95" spans="1:17" hidden="1" x14ac:dyDescent="0.3">
      <c r="G95" s="34">
        <f>G92</f>
        <v>2</v>
      </c>
      <c r="H95" s="34" t="str">
        <f>IF(H92= "", "", H92)</f>
        <v/>
      </c>
      <c r="J95" s="34">
        <f>IF(AND(G95= "",H95= ""), 0, ROUND(ROUND(I90, 2) * ROUND(IF(H95="",G95,H95),  0), 2))</f>
        <v>0</v>
      </c>
      <c r="K95" s="7">
        <f>K90</f>
        <v>0</v>
      </c>
      <c r="Q95" s="7">
        <f>IF(H90= "", 17657, "")</f>
        <v>17657</v>
      </c>
    </row>
    <row r="96" spans="1:17" hidden="1" x14ac:dyDescent="0.3">
      <c r="G96" s="34">
        <f>G93</f>
        <v>2</v>
      </c>
      <c r="H96" s="34" t="str">
        <f>IF(H93= "", "", H93)</f>
        <v/>
      </c>
      <c r="J96" s="34">
        <f>IF(AND(G96= "",H96= ""), 0, ROUND(ROUND(I90, 2) * ROUND(IF(H96="",G96,H96),  0), 2))</f>
        <v>0</v>
      </c>
      <c r="K96" s="7">
        <f>K90</f>
        <v>0</v>
      </c>
      <c r="Q96" s="7">
        <f>IF(H90= "", 17657, "")</f>
        <v>17657</v>
      </c>
    </row>
    <row r="97" spans="1:10" hidden="1" x14ac:dyDescent="0.3">
      <c r="A97" s="7" t="s">
        <v>53</v>
      </c>
    </row>
    <row r="98" spans="1:10" hidden="1" x14ac:dyDescent="0.3">
      <c r="A98" s="7" t="s">
        <v>53</v>
      </c>
    </row>
    <row r="99" spans="1:10" hidden="1" x14ac:dyDescent="0.3">
      <c r="A99" s="7" t="s">
        <v>53</v>
      </c>
    </row>
    <row r="100" spans="1:10" hidden="1" x14ac:dyDescent="0.3">
      <c r="A100" s="7" t="s">
        <v>53</v>
      </c>
    </row>
    <row r="101" spans="1:10" hidden="1" x14ac:dyDescent="0.3">
      <c r="A101" s="7" t="s">
        <v>53</v>
      </c>
    </row>
    <row r="102" spans="1:10" hidden="1" x14ac:dyDescent="0.3">
      <c r="A102" s="7" t="s">
        <v>53</v>
      </c>
    </row>
    <row r="103" spans="1:10" hidden="1" x14ac:dyDescent="0.3">
      <c r="A103" s="7" t="s">
        <v>53</v>
      </c>
    </row>
    <row r="104" spans="1:10" hidden="1" x14ac:dyDescent="0.3">
      <c r="A104" s="7" t="s">
        <v>53</v>
      </c>
    </row>
    <row r="105" spans="1:10" hidden="1" x14ac:dyDescent="0.3">
      <c r="A105" s="7" t="s">
        <v>53</v>
      </c>
    </row>
    <row r="106" spans="1:10" hidden="1" x14ac:dyDescent="0.3">
      <c r="A106" s="7" t="s">
        <v>53</v>
      </c>
    </row>
    <row r="107" spans="1:10" hidden="1" x14ac:dyDescent="0.3">
      <c r="A107" s="7" t="s">
        <v>53</v>
      </c>
    </row>
    <row r="108" spans="1:10" hidden="1" x14ac:dyDescent="0.3">
      <c r="A108" s="7" t="s">
        <v>53</v>
      </c>
    </row>
    <row r="109" spans="1:10" hidden="1" x14ac:dyDescent="0.3">
      <c r="A109" s="7" t="s">
        <v>53</v>
      </c>
    </row>
    <row r="110" spans="1:10" x14ac:dyDescent="0.3">
      <c r="A110" s="7" t="s">
        <v>47</v>
      </c>
      <c r="B110" s="21"/>
      <c r="C110" s="7" t="s">
        <v>100</v>
      </c>
      <c r="G110" s="31">
        <v>2</v>
      </c>
      <c r="I110" s="32" t="s">
        <v>49</v>
      </c>
      <c r="J110" s="22"/>
    </row>
    <row r="111" spans="1:10" ht="61.2" hidden="1" x14ac:dyDescent="0.3">
      <c r="A111" s="7" t="s">
        <v>101</v>
      </c>
    </row>
    <row r="112" spans="1:10" x14ac:dyDescent="0.3">
      <c r="A112" s="7" t="s">
        <v>47</v>
      </c>
      <c r="B112" s="21"/>
      <c r="C112" s="7" t="s">
        <v>102</v>
      </c>
      <c r="G112" s="31">
        <v>2</v>
      </c>
      <c r="I112" s="32" t="s">
        <v>49</v>
      </c>
      <c r="J112" s="22"/>
    </row>
    <row r="113" spans="1:17" ht="61.2" hidden="1" x14ac:dyDescent="0.3">
      <c r="A113" s="7" t="s">
        <v>93</v>
      </c>
    </row>
    <row r="114" spans="1:17" x14ac:dyDescent="0.3">
      <c r="A114" s="7" t="s">
        <v>47</v>
      </c>
      <c r="B114" s="21"/>
      <c r="C114" s="7" t="s">
        <v>103</v>
      </c>
      <c r="G114" s="31">
        <v>2</v>
      </c>
      <c r="I114" s="32" t="s">
        <v>49</v>
      </c>
      <c r="J114" s="22"/>
    </row>
    <row r="115" spans="1:17" ht="40.799999999999997" hidden="1" x14ac:dyDescent="0.3">
      <c r="A115" s="7" t="s">
        <v>104</v>
      </c>
    </row>
    <row r="116" spans="1:17" hidden="1" x14ac:dyDescent="0.3">
      <c r="A116" s="7" t="s">
        <v>53</v>
      </c>
    </row>
    <row r="117" spans="1:17" hidden="1" x14ac:dyDescent="0.3">
      <c r="A117" s="7" t="s">
        <v>54</v>
      </c>
    </row>
    <row r="118" spans="1:17" x14ac:dyDescent="0.3">
      <c r="A118" s="7" t="s">
        <v>55</v>
      </c>
      <c r="B118" s="33"/>
      <c r="C118" s="78" t="s">
        <v>56</v>
      </c>
      <c r="D118" s="78"/>
      <c r="E118" s="78"/>
      <c r="F118" s="78"/>
      <c r="G118" s="78"/>
      <c r="H118" s="78"/>
      <c r="I118" s="78"/>
      <c r="J118" s="33"/>
    </row>
    <row r="119" spans="1:17" hidden="1" x14ac:dyDescent="0.3">
      <c r="A119" s="7" t="s">
        <v>57</v>
      </c>
    </row>
    <row r="120" spans="1:17" x14ac:dyDescent="0.3">
      <c r="A120" s="7">
        <v>9</v>
      </c>
      <c r="B120" s="21" t="s">
        <v>105</v>
      </c>
      <c r="C120" s="75" t="s">
        <v>106</v>
      </c>
      <c r="D120" s="76"/>
      <c r="E120" s="76"/>
      <c r="F120" s="23" t="s">
        <v>12</v>
      </c>
      <c r="G120" s="24">
        <f>ROUND(SUM(G121:G121), 0 )</f>
        <v>4</v>
      </c>
      <c r="H120" s="24"/>
      <c r="I120" s="25"/>
      <c r="J120" s="26">
        <f>IF(AND(G120= "",H120= ""), 0, ROUND(ROUND(I120, 2) * ROUND(IF(H120="",G120,H120),  0), 2))</f>
        <v>0</v>
      </c>
      <c r="K120" s="7"/>
      <c r="M120" s="27">
        <v>0.2</v>
      </c>
      <c r="Q120" s="7">
        <v>16838</v>
      </c>
    </row>
    <row r="121" spans="1:17" hidden="1" x14ac:dyDescent="0.3">
      <c r="A121" s="28" t="s">
        <v>46</v>
      </c>
      <c r="B121" s="22"/>
      <c r="C121" s="77" t="s">
        <v>45</v>
      </c>
      <c r="D121" s="77"/>
      <c r="E121" s="77"/>
      <c r="F121" s="77"/>
      <c r="G121" s="29">
        <v>4</v>
      </c>
      <c r="H121" s="30"/>
      <c r="J121" s="22"/>
    </row>
    <row r="122" spans="1:17" hidden="1" x14ac:dyDescent="0.3">
      <c r="A122" s="7" t="s">
        <v>53</v>
      </c>
    </row>
    <row r="123" spans="1:17" hidden="1" x14ac:dyDescent="0.3">
      <c r="A123" s="7" t="s">
        <v>53</v>
      </c>
    </row>
    <row r="124" spans="1:17" hidden="1" x14ac:dyDescent="0.3">
      <c r="A124" s="7" t="s">
        <v>53</v>
      </c>
    </row>
    <row r="125" spans="1:17" hidden="1" x14ac:dyDescent="0.3">
      <c r="A125" s="7" t="s">
        <v>53</v>
      </c>
    </row>
    <row r="126" spans="1:17" hidden="1" x14ac:dyDescent="0.3">
      <c r="A126" s="7" t="s">
        <v>53</v>
      </c>
    </row>
    <row r="127" spans="1:17" hidden="1" x14ac:dyDescent="0.3">
      <c r="A127" s="7" t="s">
        <v>53</v>
      </c>
    </row>
    <row r="128" spans="1:17" hidden="1" x14ac:dyDescent="0.3">
      <c r="A128" s="7" t="s">
        <v>53</v>
      </c>
    </row>
    <row r="129" spans="1:17" hidden="1" x14ac:dyDescent="0.3">
      <c r="A129" s="7" t="s">
        <v>53</v>
      </c>
    </row>
    <row r="130" spans="1:17" hidden="1" x14ac:dyDescent="0.3">
      <c r="A130" s="7" t="s">
        <v>53</v>
      </c>
    </row>
    <row r="131" spans="1:17" hidden="1" x14ac:dyDescent="0.3">
      <c r="A131" s="7" t="s">
        <v>53</v>
      </c>
    </row>
    <row r="132" spans="1:17" hidden="1" x14ac:dyDescent="0.3">
      <c r="A132" s="7" t="s">
        <v>53</v>
      </c>
    </row>
    <row r="133" spans="1:17" hidden="1" x14ac:dyDescent="0.3">
      <c r="A133" s="7" t="s">
        <v>53</v>
      </c>
    </row>
    <row r="134" spans="1:17" hidden="1" x14ac:dyDescent="0.3">
      <c r="A134" s="7" t="s">
        <v>53</v>
      </c>
    </row>
    <row r="135" spans="1:17" ht="24.75" customHeight="1" x14ac:dyDescent="0.3">
      <c r="A135" s="7" t="s">
        <v>47</v>
      </c>
      <c r="B135" s="21"/>
      <c r="C135" s="7" t="s">
        <v>48</v>
      </c>
      <c r="G135" s="31">
        <v>4</v>
      </c>
      <c r="I135" s="32" t="s">
        <v>49</v>
      </c>
      <c r="J135" s="22"/>
    </row>
    <row r="136" spans="1:17" ht="30.6" hidden="1" x14ac:dyDescent="0.3">
      <c r="A136" s="7" t="s">
        <v>50</v>
      </c>
    </row>
    <row r="137" spans="1:17" hidden="1" x14ac:dyDescent="0.3">
      <c r="A137" s="7" t="s">
        <v>53</v>
      </c>
    </row>
    <row r="138" spans="1:17" hidden="1" x14ac:dyDescent="0.3">
      <c r="A138" s="7" t="s">
        <v>54</v>
      </c>
    </row>
    <row r="139" spans="1:17" x14ac:dyDescent="0.3">
      <c r="A139" s="7" t="s">
        <v>55</v>
      </c>
      <c r="B139" s="33"/>
      <c r="C139" s="78" t="s">
        <v>56</v>
      </c>
      <c r="D139" s="78"/>
      <c r="E139" s="78"/>
      <c r="F139" s="78"/>
      <c r="G139" s="78"/>
      <c r="H139" s="78"/>
      <c r="I139" s="78"/>
      <c r="J139" s="33"/>
    </row>
    <row r="140" spans="1:17" hidden="1" x14ac:dyDescent="0.3">
      <c r="A140" s="7" t="s">
        <v>57</v>
      </c>
    </row>
    <row r="141" spans="1:17" hidden="1" x14ac:dyDescent="0.3">
      <c r="A141" s="7" t="s">
        <v>58</v>
      </c>
    </row>
    <row r="142" spans="1:17" x14ac:dyDescent="0.3">
      <c r="A142" s="7">
        <v>4</v>
      </c>
      <c r="B142" s="16" t="s">
        <v>107</v>
      </c>
      <c r="C142" s="74" t="s">
        <v>108</v>
      </c>
      <c r="D142" s="74"/>
      <c r="E142" s="74"/>
      <c r="F142" s="19"/>
      <c r="G142" s="19"/>
      <c r="H142" s="19"/>
      <c r="I142" s="19"/>
      <c r="J142" s="20"/>
      <c r="K142" s="7"/>
    </row>
    <row r="143" spans="1:17" x14ac:dyDescent="0.3">
      <c r="A143" s="7">
        <v>9</v>
      </c>
      <c r="B143" s="21" t="s">
        <v>109</v>
      </c>
      <c r="C143" s="75" t="s">
        <v>110</v>
      </c>
      <c r="D143" s="76"/>
      <c r="E143" s="76"/>
      <c r="F143" s="23" t="s">
        <v>12</v>
      </c>
      <c r="G143" s="24">
        <f>ROUND(SUM(G144:G146), 0 )</f>
        <v>11</v>
      </c>
      <c r="H143" s="24"/>
      <c r="I143" s="25"/>
      <c r="J143" s="26">
        <f>IF(AND(G143= "",H143= ""), 0, ROUND(ROUND(I143, 2) * ROUND(IF(H143="",G143,H143),  0), 2))</f>
        <v>0</v>
      </c>
      <c r="K143" s="7"/>
      <c r="M143" s="27">
        <v>0.2</v>
      </c>
      <c r="Q143" s="7" t="str">
        <f>IF(H143= "", "", 1032)</f>
        <v/>
      </c>
    </row>
    <row r="144" spans="1:17" hidden="1" x14ac:dyDescent="0.3">
      <c r="A144" s="28" t="s">
        <v>76</v>
      </c>
      <c r="B144" s="22"/>
      <c r="C144" s="77" t="s">
        <v>75</v>
      </c>
      <c r="D144" s="77"/>
      <c r="E144" s="77"/>
      <c r="F144" s="77"/>
      <c r="G144" s="29">
        <v>8</v>
      </c>
      <c r="H144" s="30"/>
      <c r="J144" s="22"/>
    </row>
    <row r="145" spans="1:17" hidden="1" x14ac:dyDescent="0.3">
      <c r="A145" s="28" t="s">
        <v>84</v>
      </c>
      <c r="B145" s="22"/>
      <c r="C145" s="77" t="s">
        <v>83</v>
      </c>
      <c r="D145" s="77"/>
      <c r="E145" s="77"/>
      <c r="F145" s="77"/>
      <c r="G145" s="29">
        <v>2</v>
      </c>
      <c r="H145" s="30"/>
      <c r="J145" s="22"/>
    </row>
    <row r="146" spans="1:17" hidden="1" x14ac:dyDescent="0.3">
      <c r="A146" s="28" t="s">
        <v>86</v>
      </c>
      <c r="B146" s="22"/>
      <c r="C146" s="77" t="s">
        <v>85</v>
      </c>
      <c r="D146" s="77"/>
      <c r="E146" s="77"/>
      <c r="F146" s="77"/>
      <c r="G146" s="29">
        <v>1</v>
      </c>
      <c r="H146" s="30"/>
      <c r="J146" s="22"/>
    </row>
    <row r="147" spans="1:17" hidden="1" x14ac:dyDescent="0.3">
      <c r="G147" s="34">
        <f>G144</f>
        <v>8</v>
      </c>
      <c r="H147" s="34" t="str">
        <f>IF(H144= "", "", H144)</f>
        <v/>
      </c>
      <c r="J147" s="34">
        <f>IF(AND(G147= "",H147= ""), 0, ROUND(ROUND(I143, 2) * ROUND(IF(H147="",G147,H147),  0), 2))</f>
        <v>0</v>
      </c>
      <c r="K147" s="7">
        <f>K143</f>
        <v>0</v>
      </c>
      <c r="Q147" s="7">
        <f>IF(H143= "", 17657, "")</f>
        <v>17657</v>
      </c>
    </row>
    <row r="148" spans="1:17" hidden="1" x14ac:dyDescent="0.3">
      <c r="G148" s="34">
        <f>G145</f>
        <v>2</v>
      </c>
      <c r="H148" s="34" t="str">
        <f>IF(H145= "", "", H145)</f>
        <v/>
      </c>
      <c r="J148" s="34">
        <f>IF(AND(G148= "",H148= ""), 0, ROUND(ROUND(I143, 2) * ROUND(IF(H148="",G148,H148),  0), 2))</f>
        <v>0</v>
      </c>
      <c r="K148" s="7">
        <f>K143</f>
        <v>0</v>
      </c>
      <c r="Q148" s="7">
        <f>IF(H143= "", 17657, "")</f>
        <v>17657</v>
      </c>
    </row>
    <row r="149" spans="1:17" hidden="1" x14ac:dyDescent="0.3">
      <c r="G149" s="34">
        <f>G146</f>
        <v>1</v>
      </c>
      <c r="H149" s="34" t="str">
        <f>IF(H146= "", "", H146)</f>
        <v/>
      </c>
      <c r="J149" s="34">
        <f>IF(AND(G149= "",H149= ""), 0, ROUND(ROUND(I143, 2) * ROUND(IF(H149="",G149,H149),  0), 2))</f>
        <v>0</v>
      </c>
      <c r="K149" s="7">
        <f>K143</f>
        <v>0</v>
      </c>
      <c r="Q149" s="7">
        <f>IF(H143= "", 17657, "")</f>
        <v>17657</v>
      </c>
    </row>
    <row r="150" spans="1:17" hidden="1" x14ac:dyDescent="0.3">
      <c r="A150" s="7" t="s">
        <v>53</v>
      </c>
    </row>
    <row r="151" spans="1:17" hidden="1" x14ac:dyDescent="0.3">
      <c r="A151" s="7" t="s">
        <v>53</v>
      </c>
    </row>
    <row r="152" spans="1:17" x14ac:dyDescent="0.3">
      <c r="A152" s="7" t="s">
        <v>47</v>
      </c>
      <c r="B152" s="21"/>
      <c r="C152" s="7" t="s">
        <v>87</v>
      </c>
      <c r="G152" s="31">
        <v>8</v>
      </c>
      <c r="I152" s="32" t="s">
        <v>49</v>
      </c>
      <c r="J152" s="22"/>
    </row>
    <row r="153" spans="1:17" ht="40.799999999999997" hidden="1" x14ac:dyDescent="0.3">
      <c r="A153" s="7" t="s">
        <v>78</v>
      </c>
    </row>
    <row r="154" spans="1:17" x14ac:dyDescent="0.3">
      <c r="A154" s="7" t="s">
        <v>47</v>
      </c>
      <c r="B154" s="21"/>
      <c r="C154" s="7" t="s">
        <v>88</v>
      </c>
      <c r="G154" s="31">
        <v>2</v>
      </c>
      <c r="I154" s="32" t="s">
        <v>49</v>
      </c>
      <c r="J154" s="22"/>
    </row>
    <row r="155" spans="1:17" ht="61.2" hidden="1" x14ac:dyDescent="0.3">
      <c r="A155" s="7" t="s">
        <v>89</v>
      </c>
    </row>
    <row r="156" spans="1:17" x14ac:dyDescent="0.3">
      <c r="A156" s="7" t="s">
        <v>47</v>
      </c>
      <c r="B156" s="21"/>
      <c r="C156" s="7" t="s">
        <v>90</v>
      </c>
      <c r="G156" s="31">
        <v>1</v>
      </c>
      <c r="I156" s="32" t="s">
        <v>49</v>
      </c>
      <c r="J156" s="22"/>
    </row>
    <row r="157" spans="1:17" ht="51" hidden="1" x14ac:dyDescent="0.3">
      <c r="A157" s="7" t="s">
        <v>91</v>
      </c>
    </row>
    <row r="158" spans="1:17" hidden="1" x14ac:dyDescent="0.3">
      <c r="A158" s="7" t="s">
        <v>54</v>
      </c>
    </row>
    <row r="159" spans="1:17" x14ac:dyDescent="0.3">
      <c r="A159" s="7" t="s">
        <v>55</v>
      </c>
      <c r="B159" s="33"/>
      <c r="C159" s="78" t="s">
        <v>56</v>
      </c>
      <c r="D159" s="78"/>
      <c r="E159" s="78"/>
      <c r="F159" s="78"/>
      <c r="G159" s="78"/>
      <c r="H159" s="78"/>
      <c r="I159" s="78"/>
      <c r="J159" s="33"/>
    </row>
    <row r="160" spans="1:17" hidden="1" x14ac:dyDescent="0.3">
      <c r="A160" s="7" t="s">
        <v>57</v>
      </c>
    </row>
    <row r="161" spans="1:17" x14ac:dyDescent="0.3">
      <c r="A161" s="7">
        <v>9</v>
      </c>
      <c r="B161" s="21" t="s">
        <v>111</v>
      </c>
      <c r="C161" s="75" t="s">
        <v>112</v>
      </c>
      <c r="D161" s="76"/>
      <c r="E161" s="76"/>
      <c r="F161" s="23" t="s">
        <v>12</v>
      </c>
      <c r="G161" s="24">
        <v>1</v>
      </c>
      <c r="H161" s="24"/>
      <c r="I161" s="25"/>
      <c r="J161" s="26">
        <f>IF(AND(G161= "",H161= ""), 0, ROUND(ROUND(I161, 2) * ROUND(IF(H161="",G161,H161),  0), 2))</f>
        <v>0</v>
      </c>
      <c r="K161" s="7"/>
      <c r="M161" s="27">
        <v>0.2</v>
      </c>
      <c r="Q161" s="7">
        <v>1032</v>
      </c>
    </row>
    <row r="162" spans="1:17" hidden="1" x14ac:dyDescent="0.3">
      <c r="A162" s="7" t="s">
        <v>53</v>
      </c>
    </row>
    <row r="163" spans="1:17" hidden="1" x14ac:dyDescent="0.3">
      <c r="A163" s="7" t="s">
        <v>53</v>
      </c>
    </row>
    <row r="164" spans="1:17" hidden="1" x14ac:dyDescent="0.3">
      <c r="A164" s="7" t="s">
        <v>54</v>
      </c>
    </row>
    <row r="165" spans="1:17" x14ac:dyDescent="0.3">
      <c r="A165" s="7" t="s">
        <v>55</v>
      </c>
      <c r="B165" s="33"/>
      <c r="C165" s="78" t="s">
        <v>113</v>
      </c>
      <c r="D165" s="78"/>
      <c r="E165" s="78"/>
      <c r="F165" s="78"/>
      <c r="G165" s="78"/>
      <c r="H165" s="78"/>
      <c r="I165" s="78"/>
      <c r="J165" s="33"/>
    </row>
    <row r="166" spans="1:17" hidden="1" x14ac:dyDescent="0.3">
      <c r="A166" s="7" t="s">
        <v>57</v>
      </c>
    </row>
    <row r="167" spans="1:17" x14ac:dyDescent="0.3">
      <c r="A167" s="7">
        <v>9</v>
      </c>
      <c r="B167" s="21" t="s">
        <v>114</v>
      </c>
      <c r="C167" s="75" t="s">
        <v>115</v>
      </c>
      <c r="D167" s="76"/>
      <c r="E167" s="76"/>
      <c r="F167" s="23" t="s">
        <v>12</v>
      </c>
      <c r="G167" s="24">
        <f>ROUND(SUM(G168:G170), 0 )</f>
        <v>5</v>
      </c>
      <c r="H167" s="24"/>
      <c r="I167" s="25"/>
      <c r="J167" s="26">
        <f>IF(AND(G167= "",H167= ""), 0, ROUND(ROUND(I167, 2) * ROUND(IF(H167="",G167,H167),  0), 2))</f>
        <v>0</v>
      </c>
      <c r="K167" s="7"/>
      <c r="M167" s="27">
        <v>0.2</v>
      </c>
      <c r="Q167" s="7" t="str">
        <f>IF(H167= "", "", 1032)</f>
        <v/>
      </c>
    </row>
    <row r="168" spans="1:17" hidden="1" x14ac:dyDescent="0.3">
      <c r="A168" s="28" t="s">
        <v>76</v>
      </c>
      <c r="B168" s="22"/>
      <c r="C168" s="77" t="s">
        <v>75</v>
      </c>
      <c r="D168" s="77"/>
      <c r="E168" s="77"/>
      <c r="F168" s="77"/>
      <c r="G168" s="29">
        <v>2</v>
      </c>
      <c r="H168" s="30"/>
      <c r="J168" s="22"/>
    </row>
    <row r="169" spans="1:17" hidden="1" x14ac:dyDescent="0.3">
      <c r="A169" s="28" t="s">
        <v>84</v>
      </c>
      <c r="B169" s="22"/>
      <c r="C169" s="77" t="s">
        <v>83</v>
      </c>
      <c r="D169" s="77"/>
      <c r="E169" s="77"/>
      <c r="F169" s="77"/>
      <c r="G169" s="29">
        <v>2</v>
      </c>
      <c r="H169" s="30"/>
      <c r="J169" s="22"/>
    </row>
    <row r="170" spans="1:17" hidden="1" x14ac:dyDescent="0.3">
      <c r="A170" s="28" t="s">
        <v>86</v>
      </c>
      <c r="B170" s="22"/>
      <c r="C170" s="77" t="s">
        <v>85</v>
      </c>
      <c r="D170" s="77"/>
      <c r="E170" s="77"/>
      <c r="F170" s="77"/>
      <c r="G170" s="29">
        <v>1</v>
      </c>
      <c r="H170" s="30"/>
      <c r="J170" s="22"/>
    </row>
    <row r="171" spans="1:17" hidden="1" x14ac:dyDescent="0.3">
      <c r="G171" s="34">
        <f>G168</f>
        <v>2</v>
      </c>
      <c r="H171" s="34" t="str">
        <f>IF(H168= "", "", H168)</f>
        <v/>
      </c>
      <c r="J171" s="34">
        <f>IF(AND(G171= "",H171= ""), 0, ROUND(ROUND(I167, 2) * ROUND(IF(H171="",G171,H171),  0), 2))</f>
        <v>0</v>
      </c>
      <c r="K171" s="7">
        <f>K167</f>
        <v>0</v>
      </c>
      <c r="Q171" s="7">
        <f>IF(H167= "", 17657, "")</f>
        <v>17657</v>
      </c>
    </row>
    <row r="172" spans="1:17" hidden="1" x14ac:dyDescent="0.3">
      <c r="G172" s="34">
        <f>G169</f>
        <v>2</v>
      </c>
      <c r="H172" s="34" t="str">
        <f>IF(H169= "", "", H169)</f>
        <v/>
      </c>
      <c r="J172" s="34">
        <f>IF(AND(G172= "",H172= ""), 0, ROUND(ROUND(I167, 2) * ROUND(IF(H172="",G172,H172),  0), 2))</f>
        <v>0</v>
      </c>
      <c r="K172" s="7">
        <f>K167</f>
        <v>0</v>
      </c>
      <c r="Q172" s="7">
        <f>IF(H167= "", 17657, "")</f>
        <v>17657</v>
      </c>
    </row>
    <row r="173" spans="1:17" hidden="1" x14ac:dyDescent="0.3">
      <c r="G173" s="34">
        <f>G170</f>
        <v>1</v>
      </c>
      <c r="H173" s="34" t="str">
        <f>IF(H170= "", "", H170)</f>
        <v/>
      </c>
      <c r="J173" s="34">
        <f>IF(AND(G173= "",H173= ""), 0, ROUND(ROUND(I167, 2) * ROUND(IF(H173="",G173,H173),  0), 2))</f>
        <v>0</v>
      </c>
      <c r="K173" s="7">
        <f>K167</f>
        <v>0</v>
      </c>
      <c r="Q173" s="7">
        <f>IF(H167= "", 17657, "")</f>
        <v>17657</v>
      </c>
    </row>
    <row r="174" spans="1:17" hidden="1" x14ac:dyDescent="0.3">
      <c r="A174" s="7" t="s">
        <v>53</v>
      </c>
    </row>
    <row r="175" spans="1:17" hidden="1" x14ac:dyDescent="0.3">
      <c r="A175" s="7" t="s">
        <v>53</v>
      </c>
    </row>
    <row r="176" spans="1:17" ht="20.7" customHeight="1" x14ac:dyDescent="0.3">
      <c r="A176" s="7" t="s">
        <v>47</v>
      </c>
      <c r="B176" s="21"/>
      <c r="C176" s="7" t="s">
        <v>116</v>
      </c>
      <c r="G176" s="31">
        <v>2</v>
      </c>
      <c r="I176" s="32" t="s">
        <v>49</v>
      </c>
      <c r="J176" s="22"/>
    </row>
    <row r="177" spans="1:17" ht="40.799999999999997" hidden="1" x14ac:dyDescent="0.3">
      <c r="A177" s="7" t="s">
        <v>78</v>
      </c>
    </row>
    <row r="178" spans="1:17" x14ac:dyDescent="0.3">
      <c r="A178" s="7" t="s">
        <v>47</v>
      </c>
      <c r="B178" s="21"/>
      <c r="C178" s="7" t="s">
        <v>88</v>
      </c>
      <c r="G178" s="31">
        <v>2</v>
      </c>
      <c r="I178" s="32" t="s">
        <v>49</v>
      </c>
      <c r="J178" s="22"/>
    </row>
    <row r="179" spans="1:17" ht="61.2" hidden="1" x14ac:dyDescent="0.3">
      <c r="A179" s="7" t="s">
        <v>89</v>
      </c>
    </row>
    <row r="180" spans="1:17" x14ac:dyDescent="0.3">
      <c r="A180" s="7" t="s">
        <v>47</v>
      </c>
      <c r="B180" s="21"/>
      <c r="C180" s="7" t="s">
        <v>90</v>
      </c>
      <c r="G180" s="31">
        <v>1</v>
      </c>
      <c r="I180" s="32" t="s">
        <v>49</v>
      </c>
      <c r="J180" s="22"/>
    </row>
    <row r="181" spans="1:17" ht="51" hidden="1" x14ac:dyDescent="0.3">
      <c r="A181" s="7" t="s">
        <v>91</v>
      </c>
    </row>
    <row r="182" spans="1:17" hidden="1" x14ac:dyDescent="0.3">
      <c r="A182" s="7" t="s">
        <v>54</v>
      </c>
    </row>
    <row r="183" spans="1:17" x14ac:dyDescent="0.3">
      <c r="A183" s="7" t="s">
        <v>55</v>
      </c>
      <c r="B183" s="33"/>
      <c r="C183" s="78" t="s">
        <v>56</v>
      </c>
      <c r="D183" s="78"/>
      <c r="E183" s="78"/>
      <c r="F183" s="78"/>
      <c r="G183" s="78"/>
      <c r="H183" s="78"/>
      <c r="I183" s="78"/>
      <c r="J183" s="33"/>
    </row>
    <row r="184" spans="1:17" hidden="1" x14ac:dyDescent="0.3">
      <c r="A184" s="7" t="s">
        <v>57</v>
      </c>
    </row>
    <row r="185" spans="1:17" x14ac:dyDescent="0.3">
      <c r="A185" s="7">
        <v>9</v>
      </c>
      <c r="B185" s="21" t="s">
        <v>117</v>
      </c>
      <c r="C185" s="75" t="s">
        <v>118</v>
      </c>
      <c r="D185" s="76"/>
      <c r="E185" s="76"/>
      <c r="F185" s="23" t="s">
        <v>12</v>
      </c>
      <c r="G185" s="24">
        <v>1</v>
      </c>
      <c r="H185" s="24"/>
      <c r="I185" s="25"/>
      <c r="J185" s="26">
        <f>IF(AND(G185= "",H185= ""), 0, ROUND(ROUND(I185, 2) * ROUND(IF(H185="",G185,H185),  0), 2))</f>
        <v>0</v>
      </c>
      <c r="K185" s="7"/>
      <c r="M185" s="27">
        <v>0.2</v>
      </c>
      <c r="Q185" s="7">
        <v>17657</v>
      </c>
    </row>
    <row r="186" spans="1:17" x14ac:dyDescent="0.3">
      <c r="A186" s="28" t="s">
        <v>120</v>
      </c>
      <c r="B186" s="33"/>
      <c r="C186" s="78" t="s">
        <v>119</v>
      </c>
      <c r="D186" s="78"/>
      <c r="E186" s="78"/>
      <c r="F186" s="78"/>
      <c r="G186" s="78"/>
      <c r="H186" s="78"/>
      <c r="I186" s="78"/>
      <c r="J186" s="33"/>
    </row>
    <row r="187" spans="1:17" hidden="1" x14ac:dyDescent="0.3">
      <c r="A187" s="7" t="s">
        <v>53</v>
      </c>
    </row>
    <row r="188" spans="1:17" hidden="1" x14ac:dyDescent="0.3">
      <c r="A188" s="7" t="s">
        <v>53</v>
      </c>
    </row>
    <row r="189" spans="1:17" hidden="1" x14ac:dyDescent="0.3">
      <c r="A189" s="7" t="s">
        <v>54</v>
      </c>
    </row>
    <row r="190" spans="1:17" x14ac:dyDescent="0.3">
      <c r="A190" s="7" t="s">
        <v>55</v>
      </c>
      <c r="B190" s="33"/>
      <c r="C190" s="78" t="s">
        <v>121</v>
      </c>
      <c r="D190" s="78"/>
      <c r="E190" s="78"/>
      <c r="F190" s="78"/>
      <c r="G190" s="78"/>
      <c r="H190" s="78"/>
      <c r="I190" s="78"/>
      <c r="J190" s="33"/>
    </row>
    <row r="191" spans="1:17" hidden="1" x14ac:dyDescent="0.3">
      <c r="A191" s="7" t="s">
        <v>57</v>
      </c>
    </row>
    <row r="192" spans="1:17" x14ac:dyDescent="0.3">
      <c r="A192" s="7">
        <v>9</v>
      </c>
      <c r="B192" s="21" t="s">
        <v>122</v>
      </c>
      <c r="C192" s="75" t="s">
        <v>123</v>
      </c>
      <c r="D192" s="76"/>
      <c r="E192" s="76"/>
      <c r="F192" s="23" t="s">
        <v>12</v>
      </c>
      <c r="G192" s="24">
        <v>1</v>
      </c>
      <c r="H192" s="24"/>
      <c r="I192" s="25"/>
      <c r="J192" s="26">
        <f>IF(AND(G192= "",H192= ""), 0, ROUND(ROUND(I192, 2) * ROUND(IF(H192="",G192,H192),  0), 2))</f>
        <v>0</v>
      </c>
      <c r="K192" s="7"/>
      <c r="M192" s="27">
        <v>0.2</v>
      </c>
      <c r="Q192" s="7">
        <v>17657</v>
      </c>
    </row>
    <row r="193" spans="1:17" x14ac:dyDescent="0.3">
      <c r="A193" s="28" t="s">
        <v>104</v>
      </c>
      <c r="B193" s="33"/>
      <c r="C193" s="78" t="s">
        <v>124</v>
      </c>
      <c r="D193" s="78"/>
      <c r="E193" s="78"/>
      <c r="F193" s="78"/>
      <c r="G193" s="78"/>
      <c r="H193" s="78"/>
      <c r="I193" s="78"/>
      <c r="J193" s="33"/>
    </row>
    <row r="194" spans="1:17" hidden="1" x14ac:dyDescent="0.3">
      <c r="A194" s="7" t="s">
        <v>53</v>
      </c>
    </row>
    <row r="195" spans="1:17" hidden="1" x14ac:dyDescent="0.3">
      <c r="A195" s="7" t="s">
        <v>53</v>
      </c>
    </row>
    <row r="196" spans="1:17" hidden="1" x14ac:dyDescent="0.3">
      <c r="A196" s="7" t="s">
        <v>54</v>
      </c>
    </row>
    <row r="197" spans="1:17" x14ac:dyDescent="0.3">
      <c r="A197" s="7" t="s">
        <v>55</v>
      </c>
      <c r="B197" s="33"/>
      <c r="C197" s="78" t="s">
        <v>125</v>
      </c>
      <c r="D197" s="78"/>
      <c r="E197" s="78"/>
      <c r="F197" s="78"/>
      <c r="G197" s="78"/>
      <c r="H197" s="78"/>
      <c r="I197" s="78"/>
      <c r="J197" s="33"/>
    </row>
    <row r="198" spans="1:17" hidden="1" x14ac:dyDescent="0.3">
      <c r="A198" s="7" t="s">
        <v>57</v>
      </c>
    </row>
    <row r="199" spans="1:17" x14ac:dyDescent="0.3">
      <c r="A199" s="7">
        <v>9</v>
      </c>
      <c r="B199" s="21" t="s">
        <v>126</v>
      </c>
      <c r="C199" s="75" t="s">
        <v>127</v>
      </c>
      <c r="D199" s="76"/>
      <c r="E199" s="76"/>
      <c r="F199" s="23" t="s">
        <v>128</v>
      </c>
      <c r="G199" s="35">
        <f>ROUND(SUM(G200:G201), 2 )</f>
        <v>56</v>
      </c>
      <c r="H199" s="35"/>
      <c r="I199" s="25"/>
      <c r="J199" s="26">
        <f>IF(AND(G199= "",H199= ""), 0, ROUND(ROUND(I199, 2) * ROUND(IF(H199="",G199,H199),  2), 2))</f>
        <v>0</v>
      </c>
      <c r="K199" s="7"/>
      <c r="M199" s="27">
        <v>0.2</v>
      </c>
      <c r="Q199" s="7" t="str">
        <f>IF(H199= "", "", 1032)</f>
        <v/>
      </c>
    </row>
    <row r="200" spans="1:17" hidden="1" x14ac:dyDescent="0.3">
      <c r="A200" s="28" t="s">
        <v>84</v>
      </c>
      <c r="B200" s="22"/>
      <c r="C200" s="77" t="s">
        <v>83</v>
      </c>
      <c r="D200" s="77"/>
      <c r="E200" s="77"/>
      <c r="F200" s="77"/>
      <c r="G200" s="36">
        <v>28</v>
      </c>
      <c r="H200" s="30"/>
      <c r="J200" s="22"/>
    </row>
    <row r="201" spans="1:17" hidden="1" x14ac:dyDescent="0.3">
      <c r="A201" s="28" t="s">
        <v>86</v>
      </c>
      <c r="B201" s="22"/>
      <c r="C201" s="77" t="s">
        <v>85</v>
      </c>
      <c r="D201" s="77"/>
      <c r="E201" s="77"/>
      <c r="F201" s="77"/>
      <c r="G201" s="36">
        <v>28</v>
      </c>
      <c r="H201" s="30"/>
      <c r="J201" s="22"/>
    </row>
    <row r="202" spans="1:17" hidden="1" x14ac:dyDescent="0.3">
      <c r="G202" s="34">
        <f>G200</f>
        <v>28</v>
      </c>
      <c r="H202" s="34" t="str">
        <f>IF(H200= "", "", H200)</f>
        <v/>
      </c>
      <c r="J202" s="34">
        <f>IF(AND(G202= "",H202= ""), 0, ROUND(ROUND(I199, 2) * ROUND(IF(H202="",G202,H202),  2), 2))</f>
        <v>0</v>
      </c>
      <c r="K202" s="7">
        <f>K199</f>
        <v>0</v>
      </c>
      <c r="Q202" s="7">
        <f>IF(H199= "", 17657, "")</f>
        <v>17657</v>
      </c>
    </row>
    <row r="203" spans="1:17" hidden="1" x14ac:dyDescent="0.3">
      <c r="G203" s="34">
        <f>G201</f>
        <v>28</v>
      </c>
      <c r="H203" s="34" t="str">
        <f>IF(H201= "", "", H201)</f>
        <v/>
      </c>
      <c r="J203" s="34">
        <f>IF(AND(G203= "",H203= ""), 0, ROUND(ROUND(I199, 2) * ROUND(IF(H203="",G203,H203),  2), 2))</f>
        <v>0</v>
      </c>
      <c r="K203" s="7">
        <f>K199</f>
        <v>0</v>
      </c>
      <c r="Q203" s="7">
        <f>IF(H199= "", 17657, "")</f>
        <v>17657</v>
      </c>
    </row>
    <row r="204" spans="1:17" hidden="1" x14ac:dyDescent="0.3">
      <c r="A204" s="7" t="s">
        <v>53</v>
      </c>
    </row>
    <row r="205" spans="1:17" hidden="1" x14ac:dyDescent="0.3">
      <c r="A205" s="7" t="s">
        <v>53</v>
      </c>
    </row>
    <row r="206" spans="1:17" x14ac:dyDescent="0.3">
      <c r="A206" s="7" t="s">
        <v>47</v>
      </c>
      <c r="B206" s="21"/>
      <c r="C206" s="7" t="s">
        <v>129</v>
      </c>
      <c r="G206" s="37">
        <v>28</v>
      </c>
      <c r="I206" s="38" t="s">
        <v>130</v>
      </c>
      <c r="J206" s="22"/>
    </row>
    <row r="207" spans="1:17" ht="61.2" hidden="1" x14ac:dyDescent="0.3">
      <c r="A207" s="7" t="s">
        <v>89</v>
      </c>
    </row>
    <row r="208" spans="1:17" x14ac:dyDescent="0.3">
      <c r="A208" s="7" t="s">
        <v>47</v>
      </c>
      <c r="B208" s="21"/>
      <c r="C208" s="7" t="s">
        <v>131</v>
      </c>
      <c r="G208" s="37">
        <v>28</v>
      </c>
      <c r="I208" s="38" t="s">
        <v>130</v>
      </c>
      <c r="J208" s="22"/>
    </row>
    <row r="209" spans="1:17" ht="51" hidden="1" x14ac:dyDescent="0.3">
      <c r="A209" s="7" t="s">
        <v>91</v>
      </c>
    </row>
    <row r="210" spans="1:17" hidden="1" x14ac:dyDescent="0.3">
      <c r="A210" s="7" t="s">
        <v>54</v>
      </c>
    </row>
    <row r="211" spans="1:17" x14ac:dyDescent="0.3">
      <c r="A211" s="7" t="s">
        <v>55</v>
      </c>
      <c r="B211" s="33"/>
      <c r="C211" s="78" t="s">
        <v>132</v>
      </c>
      <c r="D211" s="78"/>
      <c r="E211" s="78"/>
      <c r="F211" s="78"/>
      <c r="G211" s="78"/>
      <c r="H211" s="78"/>
      <c r="I211" s="78"/>
      <c r="J211" s="33"/>
    </row>
    <row r="212" spans="1:17" hidden="1" x14ac:dyDescent="0.3">
      <c r="A212" s="7" t="s">
        <v>57</v>
      </c>
    </row>
    <row r="213" spans="1:17" x14ac:dyDescent="0.3">
      <c r="A213" s="7">
        <v>9</v>
      </c>
      <c r="B213" s="21" t="s">
        <v>133</v>
      </c>
      <c r="C213" s="75" t="s">
        <v>134</v>
      </c>
      <c r="D213" s="76"/>
      <c r="E213" s="76"/>
      <c r="F213" s="23" t="s">
        <v>12</v>
      </c>
      <c r="G213" s="24">
        <f>ROUND(SUM(G214:G214), 0 )</f>
        <v>3</v>
      </c>
      <c r="H213" s="24"/>
      <c r="I213" s="25"/>
      <c r="J213" s="26">
        <f>IF(AND(G213= "",H213= ""), 0, ROUND(ROUND(I213, 2) * ROUND(IF(H213="",G213,H213),  0), 2))</f>
        <v>0</v>
      </c>
      <c r="K213" s="7"/>
      <c r="M213" s="27">
        <v>0.2</v>
      </c>
      <c r="Q213" s="7">
        <v>17657</v>
      </c>
    </row>
    <row r="214" spans="1:17" hidden="1" x14ac:dyDescent="0.3">
      <c r="A214" s="28" t="s">
        <v>84</v>
      </c>
      <c r="B214" s="22"/>
      <c r="C214" s="77" t="s">
        <v>83</v>
      </c>
      <c r="D214" s="77"/>
      <c r="E214" s="77"/>
      <c r="F214" s="77"/>
      <c r="G214" s="29">
        <v>3</v>
      </c>
      <c r="H214" s="30"/>
      <c r="J214" s="22"/>
    </row>
    <row r="215" spans="1:17" hidden="1" x14ac:dyDescent="0.3">
      <c r="A215" s="7" t="s">
        <v>53</v>
      </c>
    </row>
    <row r="216" spans="1:17" hidden="1" x14ac:dyDescent="0.3">
      <c r="A216" s="7" t="s">
        <v>53</v>
      </c>
    </row>
    <row r="217" spans="1:17" x14ac:dyDescent="0.3">
      <c r="A217" s="7" t="s">
        <v>47</v>
      </c>
      <c r="B217" s="21"/>
      <c r="C217" s="7" t="s">
        <v>88</v>
      </c>
      <c r="G217" s="31">
        <v>3</v>
      </c>
      <c r="I217" s="32" t="s">
        <v>49</v>
      </c>
      <c r="J217" s="22"/>
    </row>
    <row r="218" spans="1:17" ht="61.2" hidden="1" x14ac:dyDescent="0.3">
      <c r="A218" s="7" t="s">
        <v>89</v>
      </c>
    </row>
    <row r="219" spans="1:17" hidden="1" x14ac:dyDescent="0.3">
      <c r="A219" s="7" t="s">
        <v>54</v>
      </c>
    </row>
    <row r="220" spans="1:17" x14ac:dyDescent="0.3">
      <c r="A220" s="7" t="s">
        <v>55</v>
      </c>
      <c r="B220" s="33"/>
      <c r="C220" s="78" t="s">
        <v>56</v>
      </c>
      <c r="D220" s="78"/>
      <c r="E220" s="78"/>
      <c r="F220" s="78"/>
      <c r="G220" s="78"/>
      <c r="H220" s="78"/>
      <c r="I220" s="78"/>
      <c r="J220" s="33"/>
    </row>
    <row r="221" spans="1:17" hidden="1" x14ac:dyDescent="0.3">
      <c r="A221" s="7" t="s">
        <v>57</v>
      </c>
    </row>
    <row r="222" spans="1:17" hidden="1" x14ac:dyDescent="0.3">
      <c r="A222" s="7" t="s">
        <v>58</v>
      </c>
    </row>
    <row r="223" spans="1:17" x14ac:dyDescent="0.3">
      <c r="A223" s="7" t="s">
        <v>39</v>
      </c>
      <c r="B223" s="22"/>
      <c r="C223" s="79"/>
      <c r="D223" s="79"/>
      <c r="E223" s="79"/>
      <c r="J223" s="22"/>
    </row>
    <row r="224" spans="1:17" ht="16.95" customHeight="1" x14ac:dyDescent="0.3">
      <c r="B224" s="22"/>
      <c r="C224" s="82" t="s">
        <v>40</v>
      </c>
      <c r="D224" s="83"/>
      <c r="E224" s="83"/>
      <c r="F224" s="80"/>
      <c r="G224" s="80"/>
      <c r="H224" s="80"/>
      <c r="I224" s="80"/>
      <c r="J224" s="81"/>
    </row>
    <row r="225" spans="2:17" x14ac:dyDescent="0.3">
      <c r="B225" s="22"/>
      <c r="C225" s="85"/>
      <c r="D225" s="55"/>
      <c r="E225" s="55"/>
      <c r="F225" s="55"/>
      <c r="G225" s="55"/>
      <c r="H225" s="55"/>
      <c r="I225" s="55"/>
      <c r="J225" s="84"/>
    </row>
    <row r="226" spans="2:17" x14ac:dyDescent="0.3">
      <c r="B226" s="22"/>
      <c r="C226" s="88" t="s">
        <v>135</v>
      </c>
      <c r="D226" s="89"/>
      <c r="E226" s="89"/>
      <c r="F226" s="86">
        <f>SUMIF(K8:K223, IF(K7="","",K7), J8:J223)</f>
        <v>0</v>
      </c>
      <c r="G226" s="86"/>
      <c r="H226" s="86"/>
      <c r="I226" s="86"/>
      <c r="J226" s="87"/>
    </row>
    <row r="227" spans="2:17" ht="16.95" customHeight="1" x14ac:dyDescent="0.3">
      <c r="B227" s="22"/>
      <c r="C227" s="88" t="s">
        <v>136</v>
      </c>
      <c r="D227" s="89"/>
      <c r="E227" s="89"/>
      <c r="F227" s="86">
        <f>ROUND(SUMIF(K8:K223, IF(K7="","",K7), J8:J223) * 0.2, 2)</f>
        <v>0</v>
      </c>
      <c r="G227" s="86"/>
      <c r="H227" s="86"/>
      <c r="I227" s="86"/>
      <c r="J227" s="87"/>
    </row>
    <row r="228" spans="2:17" x14ac:dyDescent="0.3">
      <c r="B228" s="22"/>
      <c r="C228" s="92" t="s">
        <v>137</v>
      </c>
      <c r="D228" s="93"/>
      <c r="E228" s="93"/>
      <c r="F228" s="90">
        <f>SUM(F226:F227)</f>
        <v>0</v>
      </c>
      <c r="G228" s="90"/>
      <c r="H228" s="90"/>
      <c r="I228" s="90"/>
      <c r="J228" s="91"/>
    </row>
    <row r="229" spans="2:17" ht="37.200000000000003" customHeight="1" x14ac:dyDescent="0.3">
      <c r="B229" s="3"/>
      <c r="C229" s="94" t="s">
        <v>138</v>
      </c>
      <c r="D229" s="94"/>
      <c r="E229" s="94"/>
      <c r="F229" s="94"/>
      <c r="G229" s="94"/>
      <c r="H229" s="94"/>
      <c r="I229" s="94"/>
      <c r="J229" s="94"/>
    </row>
    <row r="231" spans="2:17" ht="15.6" x14ac:dyDescent="0.3">
      <c r="C231" s="95" t="s">
        <v>139</v>
      </c>
      <c r="D231" s="95"/>
      <c r="E231" s="95"/>
      <c r="F231" s="95"/>
      <c r="G231" s="95"/>
      <c r="H231" s="95"/>
      <c r="I231" s="95"/>
      <c r="J231" s="95"/>
    </row>
    <row r="232" spans="2:17" x14ac:dyDescent="0.3">
      <c r="C232" s="97" t="s">
        <v>140</v>
      </c>
      <c r="D232" s="89"/>
      <c r="E232" s="89"/>
      <c r="F232" s="86">
        <f>SUMPRODUCT((K5:K229=K4)*(Q5:Q229=Q232)*(J5:J229))</f>
        <v>0</v>
      </c>
      <c r="G232" s="96"/>
      <c r="H232" s="96"/>
      <c r="I232" s="96"/>
      <c r="J232" s="96"/>
      <c r="Q232" s="7">
        <v>1032</v>
      </c>
    </row>
    <row r="233" spans="2:17" x14ac:dyDescent="0.3">
      <c r="C233" s="97" t="s">
        <v>141</v>
      </c>
      <c r="D233" s="89"/>
      <c r="E233" s="89"/>
      <c r="F233" s="86">
        <f>SUMPRODUCT((K5:K229=K4)*(Q5:Q229=Q233)*(J5:J229))</f>
        <v>0</v>
      </c>
      <c r="G233" s="96"/>
      <c r="H233" s="96"/>
      <c r="I233" s="96"/>
      <c r="J233" s="96"/>
      <c r="Q233" s="7">
        <v>17657</v>
      </c>
    </row>
    <row r="234" spans="2:17" ht="16.95" customHeight="1" x14ac:dyDescent="0.3">
      <c r="C234" s="97" t="s">
        <v>71</v>
      </c>
      <c r="D234" s="89"/>
      <c r="E234" s="89"/>
      <c r="F234" s="86">
        <f>SUMPRODUCT((K5:K229=K4)*(Q5:Q229=Q234)*(J5:J229))</f>
        <v>0</v>
      </c>
      <c r="G234" s="96"/>
      <c r="H234" s="96"/>
      <c r="I234" s="96"/>
      <c r="J234" s="96"/>
      <c r="Q234" s="7">
        <v>16838</v>
      </c>
    </row>
    <row r="236" spans="2:17" ht="15.6" x14ac:dyDescent="0.3">
      <c r="C236" s="95" t="s">
        <v>142</v>
      </c>
      <c r="D236" s="95"/>
      <c r="E236" s="95"/>
      <c r="F236" s="95"/>
      <c r="G236" s="95"/>
      <c r="H236" s="95"/>
      <c r="I236" s="95"/>
      <c r="J236" s="95"/>
    </row>
    <row r="237" spans="2:17" ht="20.25" customHeight="1" x14ac:dyDescent="0.3">
      <c r="C237" s="99" t="s">
        <v>143</v>
      </c>
      <c r="D237" s="100"/>
      <c r="E237" s="100"/>
      <c r="F237" s="98">
        <f>SUMIF(K9:K213, "", J9:J213)</f>
        <v>0</v>
      </c>
      <c r="G237" s="98"/>
      <c r="H237" s="98"/>
      <c r="I237" s="98"/>
      <c r="J237" s="98"/>
    </row>
    <row r="238" spans="2:17" ht="16.350000000000001" customHeight="1" x14ac:dyDescent="0.3">
      <c r="C238" s="103" t="s">
        <v>144</v>
      </c>
      <c r="D238" s="104"/>
      <c r="E238" s="104"/>
      <c r="F238" s="101">
        <f>SUMIF(K9:K9, "", J9:J9)</f>
        <v>0</v>
      </c>
      <c r="G238" s="102"/>
      <c r="H238" s="102"/>
      <c r="I238" s="102"/>
      <c r="J238" s="102"/>
    </row>
    <row r="239" spans="2:17" x14ac:dyDescent="0.3">
      <c r="C239" s="103" t="s">
        <v>145</v>
      </c>
      <c r="D239" s="104"/>
      <c r="E239" s="104"/>
      <c r="F239" s="101">
        <f>SUMIF(K41:K120, "", J41:J120)</f>
        <v>0</v>
      </c>
      <c r="G239" s="102"/>
      <c r="H239" s="102"/>
      <c r="I239" s="102"/>
      <c r="J239" s="102"/>
    </row>
    <row r="240" spans="2:17" x14ac:dyDescent="0.3">
      <c r="C240" s="103" t="s">
        <v>146</v>
      </c>
      <c r="D240" s="104"/>
      <c r="E240" s="104"/>
      <c r="F240" s="101">
        <f>SUMIF(K143:K213, "", J143:J213)</f>
        <v>0</v>
      </c>
      <c r="G240" s="102"/>
      <c r="H240" s="102"/>
      <c r="I240" s="102"/>
      <c r="J240" s="102"/>
    </row>
    <row r="241" spans="1:10" x14ac:dyDescent="0.3">
      <c r="C241" s="105" t="s">
        <v>147</v>
      </c>
      <c r="D241" s="106"/>
      <c r="E241" s="106"/>
      <c r="F241" s="40"/>
      <c r="G241" s="40"/>
      <c r="H241" s="40"/>
      <c r="I241" s="40"/>
      <c r="J241" s="41"/>
    </row>
    <row r="242" spans="1:10" x14ac:dyDescent="0.3">
      <c r="C242" s="107"/>
      <c r="D242" s="108"/>
      <c r="E242" s="108"/>
      <c r="F242" s="108"/>
      <c r="G242" s="108"/>
      <c r="H242" s="108"/>
      <c r="I242" s="108"/>
      <c r="J242" s="109"/>
    </row>
    <row r="243" spans="1:10" x14ac:dyDescent="0.3">
      <c r="A243" s="28"/>
      <c r="C243" s="110" t="s">
        <v>135</v>
      </c>
      <c r="D243" s="55"/>
      <c r="E243" s="55"/>
      <c r="F243" s="111">
        <f>SUMIF(K5:K229, IF(K4="","",K4), J5:J229)</f>
        <v>0</v>
      </c>
      <c r="G243" s="112"/>
      <c r="H243" s="112"/>
      <c r="I243" s="112"/>
      <c r="J243" s="113"/>
    </row>
    <row r="244" spans="1:10" x14ac:dyDescent="0.3">
      <c r="A244" s="28"/>
      <c r="C244" s="110" t="s">
        <v>136</v>
      </c>
      <c r="D244" s="55"/>
      <c r="E244" s="55"/>
      <c r="F244" s="111">
        <f>ROUND(SUMIF(K5:K229, IF(K4="","",K4), J5:J229) * 0.2, 2)</f>
        <v>0</v>
      </c>
      <c r="G244" s="112"/>
      <c r="H244" s="112"/>
      <c r="I244" s="112"/>
      <c r="J244" s="113"/>
    </row>
    <row r="245" spans="1:10" x14ac:dyDescent="0.3">
      <c r="C245" s="114" t="s">
        <v>137</v>
      </c>
      <c r="D245" s="115"/>
      <c r="E245" s="115"/>
      <c r="F245" s="116">
        <f>SUM(F243:F244)</f>
        <v>0</v>
      </c>
      <c r="G245" s="117"/>
      <c r="H245" s="117"/>
      <c r="I245" s="117"/>
      <c r="J245" s="118"/>
    </row>
    <row r="246" spans="1:10" x14ac:dyDescent="0.3">
      <c r="C246" s="119"/>
      <c r="D246" s="79"/>
      <c r="E246" s="79"/>
      <c r="F246" s="79"/>
      <c r="G246" s="79"/>
      <c r="H246" s="79"/>
      <c r="I246" s="79"/>
      <c r="J246" s="79"/>
    </row>
    <row r="247" spans="1:10" x14ac:dyDescent="0.3">
      <c r="C247" s="120" t="s">
        <v>148</v>
      </c>
      <c r="D247" s="79"/>
      <c r="E247" s="79"/>
      <c r="F247" s="79"/>
      <c r="G247" s="79"/>
      <c r="H247" s="79"/>
      <c r="I247" s="79"/>
      <c r="J247" s="79"/>
    </row>
    <row r="248" spans="1:10" x14ac:dyDescent="0.3">
      <c r="C248" s="115" t="str">
        <f>IF(Paramètres!AA2&lt;&gt;"",Paramètres!AA2,"")</f>
        <v xml:space="preserve">Zéro euro </v>
      </c>
      <c r="D248" s="115"/>
      <c r="E248" s="115"/>
      <c r="F248" s="115"/>
      <c r="G248" s="115"/>
      <c r="H248" s="115"/>
      <c r="I248" s="115"/>
      <c r="J248" s="115"/>
    </row>
    <row r="249" spans="1:10" x14ac:dyDescent="0.3">
      <c r="C249" s="115"/>
      <c r="D249" s="115"/>
      <c r="E249" s="115"/>
      <c r="F249" s="115"/>
      <c r="G249" s="115"/>
      <c r="H249" s="115"/>
      <c r="I249" s="115"/>
      <c r="J249" s="115"/>
    </row>
    <row r="250" spans="1:10" ht="56.7" customHeight="1" x14ac:dyDescent="0.3">
      <c r="F250" s="121" t="s">
        <v>149</v>
      </c>
      <c r="G250" s="121"/>
      <c r="H250" s="121"/>
      <c r="I250" s="121"/>
      <c r="J250" s="121"/>
    </row>
    <row r="252" spans="1:10" ht="85.05" customHeight="1" x14ac:dyDescent="0.3">
      <c r="C252" s="122" t="s">
        <v>150</v>
      </c>
      <c r="D252" s="122"/>
      <c r="F252" s="122" t="s">
        <v>151</v>
      </c>
      <c r="G252" s="122"/>
      <c r="H252" s="122"/>
      <c r="I252" s="122"/>
      <c r="J252" s="122"/>
    </row>
    <row r="253" spans="1:10" x14ac:dyDescent="0.3">
      <c r="C253" s="123" t="s">
        <v>152</v>
      </c>
      <c r="D253" s="123"/>
      <c r="E253" s="123"/>
      <c r="F253" s="123"/>
      <c r="G253" s="123"/>
      <c r="H253" s="123"/>
      <c r="I253" s="123"/>
      <c r="J253" s="123"/>
    </row>
  </sheetData>
  <sheetProtection password="E95E" sheet="1" objects="1" selectLockedCells="1"/>
  <mergeCells count="102">
    <mergeCell ref="C253:J253"/>
    <mergeCell ref="C245:E245"/>
    <mergeCell ref="F245:J245"/>
    <mergeCell ref="C246:J246"/>
    <mergeCell ref="C247:J247"/>
    <mergeCell ref="C248:J248"/>
    <mergeCell ref="C249:J249"/>
    <mergeCell ref="F250:J250"/>
    <mergeCell ref="C252:D252"/>
    <mergeCell ref="F252:J252"/>
    <mergeCell ref="F239:J239"/>
    <mergeCell ref="C239:E239"/>
    <mergeCell ref="F240:J240"/>
    <mergeCell ref="C240:E240"/>
    <mergeCell ref="C241:E241"/>
    <mergeCell ref="C242:J242"/>
    <mergeCell ref="C243:E243"/>
    <mergeCell ref="F243:J243"/>
    <mergeCell ref="C244:E244"/>
    <mergeCell ref="F244:J244"/>
    <mergeCell ref="F233:J233"/>
    <mergeCell ref="C233:E233"/>
    <mergeCell ref="F234:J234"/>
    <mergeCell ref="C234:E234"/>
    <mergeCell ref="C236:J236"/>
    <mergeCell ref="F237:J237"/>
    <mergeCell ref="C237:E237"/>
    <mergeCell ref="F238:J238"/>
    <mergeCell ref="C238:E238"/>
    <mergeCell ref="F226:J226"/>
    <mergeCell ref="C226:E226"/>
    <mergeCell ref="F227:J227"/>
    <mergeCell ref="C227:E227"/>
    <mergeCell ref="F228:J228"/>
    <mergeCell ref="C228:E228"/>
    <mergeCell ref="C229:J229"/>
    <mergeCell ref="C231:J231"/>
    <mergeCell ref="F232:J232"/>
    <mergeCell ref="C232:E232"/>
    <mergeCell ref="C211:I211"/>
    <mergeCell ref="C213:E213"/>
    <mergeCell ref="C214:F214"/>
    <mergeCell ref="C220:I220"/>
    <mergeCell ref="C223:E223"/>
    <mergeCell ref="F224:J224"/>
    <mergeCell ref="C224:E224"/>
    <mergeCell ref="F225:J225"/>
    <mergeCell ref="C225:E225"/>
    <mergeCell ref="C185:E185"/>
    <mergeCell ref="C186:I186"/>
    <mergeCell ref="C190:I190"/>
    <mergeCell ref="C192:E192"/>
    <mergeCell ref="C193:I193"/>
    <mergeCell ref="C197:I197"/>
    <mergeCell ref="C199:E199"/>
    <mergeCell ref="C200:F200"/>
    <mergeCell ref="C201:F201"/>
    <mergeCell ref="C146:F146"/>
    <mergeCell ref="C159:I159"/>
    <mergeCell ref="C161:E161"/>
    <mergeCell ref="C165:I165"/>
    <mergeCell ref="C167:E167"/>
    <mergeCell ref="C168:F168"/>
    <mergeCell ref="C169:F169"/>
    <mergeCell ref="C170:F170"/>
    <mergeCell ref="C183:I183"/>
    <mergeCell ref="C93:F93"/>
    <mergeCell ref="C118:I118"/>
    <mergeCell ref="C120:E120"/>
    <mergeCell ref="C121:F121"/>
    <mergeCell ref="C139:I139"/>
    <mergeCell ref="C142:E142"/>
    <mergeCell ref="C143:E143"/>
    <mergeCell ref="C144:F144"/>
    <mergeCell ref="C145:F145"/>
    <mergeCell ref="C66:F66"/>
    <mergeCell ref="C67:F67"/>
    <mergeCell ref="C68:F68"/>
    <mergeCell ref="C69:F69"/>
    <mergeCell ref="C70:F70"/>
    <mergeCell ref="C88:I88"/>
    <mergeCell ref="C90:E90"/>
    <mergeCell ref="C91:F91"/>
    <mergeCell ref="C92:F92"/>
    <mergeCell ref="C47:I47"/>
    <mergeCell ref="C49:E49"/>
    <mergeCell ref="C50:F50"/>
    <mergeCell ref="C51:I51"/>
    <mergeCell ref="C55:I55"/>
    <mergeCell ref="C57:E57"/>
    <mergeCell ref="C58:F58"/>
    <mergeCell ref="C63:I63"/>
    <mergeCell ref="C65:E65"/>
    <mergeCell ref="C3:E3"/>
    <mergeCell ref="C4:E4"/>
    <mergeCell ref="C7:E7"/>
    <mergeCell ref="C8:E8"/>
    <mergeCell ref="C9:E9"/>
    <mergeCell ref="C10:F10"/>
    <mergeCell ref="C28:I28"/>
    <mergeCell ref="C31:E31"/>
    <mergeCell ref="C41:E4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n°5 MENUISERIES INTERIEURES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9" t="s">
        <v>153</v>
      </c>
      <c r="AA1" s="7">
        <f>IF(DPGF!F245&lt;&gt;"",DPGF!F245,"0")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3" t="s">
        <v>154</v>
      </c>
      <c r="B3" s="42" t="s">
        <v>155</v>
      </c>
      <c r="C3" s="124" t="s">
        <v>180</v>
      </c>
      <c r="D3" s="124"/>
      <c r="E3" s="124"/>
      <c r="F3" s="124"/>
      <c r="G3" s="124"/>
      <c r="H3" s="124"/>
      <c r="I3" s="124"/>
      <c r="J3" s="124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3" t="s">
        <v>156</v>
      </c>
      <c r="B5" s="42" t="s">
        <v>157</v>
      </c>
      <c r="C5" s="124" t="s">
        <v>181</v>
      </c>
      <c r="D5" s="124"/>
      <c r="E5" s="124"/>
      <c r="F5" s="124"/>
      <c r="G5" s="124"/>
      <c r="H5" s="124"/>
      <c r="I5" s="124"/>
      <c r="J5" s="124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3" t="s">
        <v>166</v>
      </c>
      <c r="B7" s="42" t="s">
        <v>167</v>
      </c>
      <c r="C7" s="44" t="s">
        <v>182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3" t="s">
        <v>168</v>
      </c>
      <c r="B9" s="42" t="s">
        <v>169</v>
      </c>
      <c r="C9" s="44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3" t="s">
        <v>158</v>
      </c>
      <c r="B11" s="42" t="s">
        <v>159</v>
      </c>
      <c r="C11" s="124" t="s">
        <v>38</v>
      </c>
      <c r="D11" s="124"/>
      <c r="E11" s="124"/>
      <c r="F11" s="124"/>
      <c r="G11" s="124"/>
      <c r="H11" s="124"/>
      <c r="I11" s="124"/>
      <c r="J11" s="124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3" t="s">
        <v>170</v>
      </c>
      <c r="B13" s="42" t="s">
        <v>171</v>
      </c>
      <c r="C13" s="44" t="s">
        <v>183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3" t="s">
        <v>172</v>
      </c>
      <c r="B15" s="42" t="s">
        <v>173</v>
      </c>
      <c r="C15" s="44" t="s">
        <v>184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3" t="s">
        <v>174</v>
      </c>
      <c r="B17" s="42" t="s">
        <v>175</v>
      </c>
      <c r="C17" s="44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5">
        <v>0.2</v>
      </c>
      <c r="E19" s="46" t="s">
        <v>176</v>
      </c>
      <c r="AA19" s="7">
        <f>INT((AA5-AA18*100)/10)</f>
        <v>0</v>
      </c>
    </row>
    <row r="20" spans="1:27" ht="12.75" customHeight="1" x14ac:dyDescent="0.3">
      <c r="C20" s="47">
        <v>5.5E-2</v>
      </c>
      <c r="E20" s="46" t="s">
        <v>177</v>
      </c>
      <c r="AA20" s="7">
        <f>AA5-AA18*100-AA19*10</f>
        <v>0</v>
      </c>
    </row>
    <row r="21" spans="1:27" ht="12.75" customHeight="1" x14ac:dyDescent="0.3">
      <c r="C21" s="47">
        <v>0</v>
      </c>
      <c r="E21" s="46" t="s">
        <v>178</v>
      </c>
      <c r="AA21" s="7">
        <f>INT(AA6/10)</f>
        <v>0</v>
      </c>
    </row>
    <row r="22" spans="1:27" ht="12.75" customHeight="1" x14ac:dyDescent="0.3">
      <c r="C22" s="48">
        <v>0</v>
      </c>
      <c r="E22" s="46" t="s">
        <v>179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3" t="s">
        <v>160</v>
      </c>
      <c r="B24" s="42" t="s">
        <v>161</v>
      </c>
      <c r="C24" s="124" t="s">
        <v>185</v>
      </c>
      <c r="D24" s="124"/>
      <c r="E24" s="124"/>
      <c r="F24" s="124"/>
      <c r="G24" s="124"/>
      <c r="H24" s="124"/>
      <c r="I24" s="124"/>
      <c r="J24" s="124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3" t="s">
        <v>162</v>
      </c>
      <c r="B26" s="42" t="s">
        <v>163</v>
      </c>
      <c r="C26" s="124" t="s">
        <v>186</v>
      </c>
      <c r="D26" s="124"/>
      <c r="E26" s="124"/>
      <c r="F26" s="124"/>
      <c r="G26" s="124"/>
      <c r="H26" s="124"/>
      <c r="I26" s="124"/>
      <c r="J26" s="124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3" t="s">
        <v>164</v>
      </c>
      <c r="B28" s="42" t="s">
        <v>165</v>
      </c>
      <c r="C28" s="124"/>
      <c r="D28" s="124"/>
      <c r="E28" s="124"/>
      <c r="F28" s="124"/>
      <c r="G28" s="124"/>
      <c r="H28" s="124"/>
      <c r="I28" s="124"/>
      <c r="J28" s="12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187</v>
      </c>
      <c r="B1" s="7" t="s">
        <v>188</v>
      </c>
    </row>
    <row r="2" spans="1:3" x14ac:dyDescent="0.3">
      <c r="A2" s="7" t="s">
        <v>189</v>
      </c>
      <c r="B2" s="7" t="s">
        <v>180</v>
      </c>
    </row>
    <row r="3" spans="1:3" x14ac:dyDescent="0.3">
      <c r="A3" s="7" t="s">
        <v>190</v>
      </c>
      <c r="B3" s="7">
        <v>1</v>
      </c>
    </row>
    <row r="4" spans="1:3" x14ac:dyDescent="0.3">
      <c r="A4" s="7" t="s">
        <v>191</v>
      </c>
      <c r="B4" s="7">
        <v>0</v>
      </c>
    </row>
    <row r="5" spans="1:3" x14ac:dyDescent="0.3">
      <c r="A5" s="7" t="s">
        <v>192</v>
      </c>
      <c r="B5" s="7">
        <v>0</v>
      </c>
    </row>
    <row r="6" spans="1:3" x14ac:dyDescent="0.3">
      <c r="A6" s="7" t="s">
        <v>193</v>
      </c>
      <c r="B6" s="7">
        <v>1</v>
      </c>
    </row>
    <row r="7" spans="1:3" x14ac:dyDescent="0.3">
      <c r="A7" s="7" t="s">
        <v>194</v>
      </c>
      <c r="B7" s="7">
        <v>1</v>
      </c>
    </row>
    <row r="8" spans="1:3" x14ac:dyDescent="0.3">
      <c r="A8" s="7" t="s">
        <v>195</v>
      </c>
      <c r="B8" s="7">
        <v>0</v>
      </c>
    </row>
    <row r="9" spans="1:3" x14ac:dyDescent="0.3">
      <c r="A9" s="7" t="s">
        <v>196</v>
      </c>
      <c r="B9" s="7">
        <v>0</v>
      </c>
    </row>
    <row r="10" spans="1:3" x14ac:dyDescent="0.3">
      <c r="A10" s="7" t="s">
        <v>197</v>
      </c>
      <c r="C10" s="7" t="s">
        <v>198</v>
      </c>
    </row>
    <row r="11" spans="1:3" x14ac:dyDescent="0.3">
      <c r="A11" s="7" t="s">
        <v>199</v>
      </c>
      <c r="B11" s="7">
        <v>0</v>
      </c>
    </row>
    <row r="12" spans="1:3" x14ac:dyDescent="0.3">
      <c r="A12" s="7" t="s">
        <v>200</v>
      </c>
      <c r="B12" s="7" t="s">
        <v>201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5" t="s">
        <v>202</v>
      </c>
      <c r="C2" s="125"/>
      <c r="D2" s="125"/>
      <c r="E2" s="125"/>
      <c r="F2" s="125"/>
      <c r="G2" s="125"/>
      <c r="H2" s="125"/>
      <c r="I2" s="125"/>
      <c r="J2" s="125"/>
    </row>
    <row r="4" spans="1:10" ht="12.75" customHeight="1" x14ac:dyDescent="0.3">
      <c r="A4" s="43" t="s">
        <v>154</v>
      </c>
      <c r="B4" s="42" t="s">
        <v>203</v>
      </c>
      <c r="C4" s="126"/>
      <c r="D4" s="126"/>
      <c r="E4" s="126"/>
      <c r="F4" s="126"/>
      <c r="G4" s="126"/>
      <c r="H4" s="126"/>
      <c r="I4" s="126"/>
      <c r="J4" s="126"/>
    </row>
    <row r="6" spans="1:10" ht="12.75" customHeight="1" x14ac:dyDescent="0.3">
      <c r="A6" s="43" t="s">
        <v>156</v>
      </c>
      <c r="B6" s="42" t="s">
        <v>204</v>
      </c>
      <c r="C6" s="126"/>
      <c r="D6" s="126"/>
      <c r="E6" s="126"/>
      <c r="F6" s="126"/>
      <c r="G6" s="126"/>
      <c r="H6" s="126"/>
      <c r="I6" s="126"/>
      <c r="J6" s="126"/>
    </row>
    <row r="8" spans="1:10" ht="12.75" customHeight="1" x14ac:dyDescent="0.3">
      <c r="A8" s="43" t="s">
        <v>166</v>
      </c>
      <c r="B8" s="42" t="s">
        <v>205</v>
      </c>
      <c r="C8" s="126"/>
      <c r="D8" s="126"/>
      <c r="E8" s="126"/>
      <c r="F8" s="126"/>
      <c r="G8" s="126"/>
      <c r="H8" s="126"/>
      <c r="I8" s="126"/>
      <c r="J8" s="126"/>
    </row>
    <row r="10" spans="1:10" ht="12.75" customHeight="1" x14ac:dyDescent="0.3">
      <c r="A10" s="43" t="s">
        <v>168</v>
      </c>
      <c r="B10" s="42" t="s">
        <v>206</v>
      </c>
      <c r="C10" s="127"/>
      <c r="D10" s="127"/>
      <c r="E10" s="127"/>
      <c r="F10" s="127"/>
      <c r="G10" s="127"/>
      <c r="H10" s="127"/>
      <c r="I10" s="127"/>
      <c r="J10" s="127"/>
    </row>
    <row r="12" spans="1:10" ht="12.75" customHeight="1" x14ac:dyDescent="0.3">
      <c r="A12" s="43" t="s">
        <v>158</v>
      </c>
      <c r="B12" s="42" t="s">
        <v>207</v>
      </c>
      <c r="C12" s="126"/>
      <c r="D12" s="126"/>
      <c r="E12" s="126"/>
      <c r="F12" s="126"/>
      <c r="G12" s="126"/>
      <c r="H12" s="126"/>
      <c r="I12" s="126"/>
      <c r="J12" s="126"/>
    </row>
    <row r="14" spans="1:10" ht="12.75" customHeight="1" x14ac:dyDescent="0.3">
      <c r="A14" s="43" t="s">
        <v>170</v>
      </c>
      <c r="B14" s="42" t="s">
        <v>208</v>
      </c>
      <c r="C14" s="126"/>
      <c r="D14" s="126"/>
      <c r="E14" s="126"/>
      <c r="F14" s="126"/>
      <c r="G14" s="126"/>
      <c r="H14" s="126"/>
      <c r="I14" s="126"/>
      <c r="J14" s="126"/>
    </row>
    <row r="16" spans="1:10" ht="12.75" customHeight="1" x14ac:dyDescent="0.3">
      <c r="A16" s="43" t="s">
        <v>172</v>
      </c>
      <c r="B16" s="42" t="s">
        <v>209</v>
      </c>
      <c r="C16" s="126"/>
      <c r="D16" s="126"/>
      <c r="E16" s="126"/>
      <c r="F16" s="126"/>
      <c r="G16" s="126"/>
      <c r="H16" s="126"/>
      <c r="I16" s="126"/>
      <c r="J16" s="126"/>
    </row>
    <row r="18" spans="1:10" ht="12.75" customHeight="1" x14ac:dyDescent="0.3">
      <c r="A18" s="43" t="s">
        <v>174</v>
      </c>
      <c r="B18" s="42" t="s">
        <v>210</v>
      </c>
      <c r="C18" s="128"/>
      <c r="D18" s="128"/>
      <c r="E18" s="128"/>
      <c r="F18" s="128"/>
      <c r="G18" s="128"/>
      <c r="H18" s="128"/>
      <c r="I18" s="128"/>
      <c r="J18" s="128"/>
    </row>
    <row r="20" spans="1:10" ht="12.75" customHeight="1" x14ac:dyDescent="0.3">
      <c r="A20" s="43" t="s">
        <v>211</v>
      </c>
      <c r="B20" s="42" t="s">
        <v>212</v>
      </c>
      <c r="C20" s="128"/>
      <c r="D20" s="128"/>
      <c r="E20" s="128"/>
      <c r="F20" s="128"/>
      <c r="G20" s="128"/>
      <c r="H20" s="128"/>
      <c r="I20" s="128"/>
      <c r="J20" s="128"/>
    </row>
    <row r="22" spans="1:10" ht="12.75" customHeight="1" x14ac:dyDescent="0.3">
      <c r="A22" s="43" t="s">
        <v>160</v>
      </c>
      <c r="B22" s="42" t="s">
        <v>213</v>
      </c>
      <c r="C22" s="128"/>
      <c r="D22" s="128"/>
      <c r="E22" s="128"/>
      <c r="F22" s="128"/>
      <c r="G22" s="128"/>
      <c r="H22" s="128"/>
      <c r="I22" s="128"/>
      <c r="J22" s="128"/>
    </row>
    <row r="24" spans="1:10" ht="12.75" customHeight="1" x14ac:dyDescent="0.3">
      <c r="A24" s="43" t="s">
        <v>162</v>
      </c>
      <c r="B24" s="42" t="s">
        <v>214</v>
      </c>
      <c r="C24" s="126"/>
      <c r="D24" s="126"/>
      <c r="E24" s="126"/>
      <c r="F24" s="126"/>
      <c r="G24" s="126"/>
      <c r="H24" s="126"/>
      <c r="I24" s="126"/>
      <c r="J24" s="126"/>
    </row>
    <row r="28" spans="1:10" ht="60" customHeight="1" x14ac:dyDescent="0.3">
      <c r="A28" s="43" t="s">
        <v>164</v>
      </c>
      <c r="B28" s="42" t="s">
        <v>215</v>
      </c>
      <c r="C28" s="126"/>
      <c r="D28" s="126"/>
      <c r="E28" s="126"/>
      <c r="F28" s="126"/>
      <c r="G28" s="126"/>
      <c r="H28" s="126"/>
      <c r="I28" s="126"/>
      <c r="J28" s="12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29" t="s">
        <v>216</v>
      </c>
      <c r="C2" s="129"/>
      <c r="D2" s="129"/>
      <c r="E2" s="129"/>
      <c r="F2" s="129"/>
    </row>
    <row r="4" spans="2:6" ht="12.75" customHeight="1" x14ac:dyDescent="0.3">
      <c r="B4" s="49" t="s">
        <v>217</v>
      </c>
      <c r="C4" s="49" t="s">
        <v>218</v>
      </c>
      <c r="D4" s="49" t="s">
        <v>219</v>
      </c>
      <c r="E4" s="49" t="s">
        <v>220</v>
      </c>
      <c r="F4" s="49" t="s">
        <v>221</v>
      </c>
    </row>
    <row r="6" spans="2:6" ht="12.75" customHeight="1" x14ac:dyDescent="0.3">
      <c r="B6" s="50"/>
      <c r="C6" s="51"/>
      <c r="D6" s="52"/>
      <c r="E6" s="53"/>
      <c r="F6" s="54" t="str">
        <f>IF(AND(E6= "",D6= ""), "", ROUND(ROUND(E6, 2) * ROUND(D6, 3), 2))</f>
        <v/>
      </c>
    </row>
    <row r="8" spans="2:6" ht="12.75" customHeight="1" x14ac:dyDescent="0.3">
      <c r="B8" s="50"/>
      <c r="C8" s="51"/>
      <c r="D8" s="52"/>
      <c r="E8" s="53"/>
      <c r="F8" s="54" t="str">
        <f>IF(AND(E8= "",D8= ""), "", ROUND(ROUND(E8, 2) * ROUND(D8, 3), 2))</f>
        <v/>
      </c>
    </row>
    <row r="10" spans="2:6" ht="12.75" customHeight="1" x14ac:dyDescent="0.3">
      <c r="B10" s="50"/>
      <c r="C10" s="51"/>
      <c r="D10" s="52"/>
      <c r="E10" s="53"/>
      <c r="F10" s="54" t="str">
        <f>IF(AND(E10= "",D10= ""), "", ROUND(ROUND(E10, 2) * ROUND(D10, 3), 2))</f>
        <v/>
      </c>
    </row>
    <row r="12" spans="2:6" ht="12.75" customHeight="1" x14ac:dyDescent="0.3">
      <c r="B12" s="50"/>
      <c r="C12" s="51"/>
      <c r="D12" s="52"/>
      <c r="E12" s="53"/>
      <c r="F12" s="54" t="str">
        <f>IF(AND(E12= "",D12= ""), "", ROUND(ROUND(E12, 2) * ROUND(D12, 3), 2))</f>
        <v/>
      </c>
    </row>
    <row r="14" spans="2:6" ht="12.75" customHeight="1" x14ac:dyDescent="0.3">
      <c r="B14" s="50"/>
      <c r="C14" s="51"/>
      <c r="D14" s="52"/>
      <c r="E14" s="53"/>
      <c r="F14" s="54" t="str">
        <f>IF(AND(E14= "",D14= ""), "", ROUND(ROUND(E14, 2) * ROUND(D14, 3), 2))</f>
        <v/>
      </c>
    </row>
    <row r="16" spans="2:6" ht="12.75" customHeight="1" x14ac:dyDescent="0.3">
      <c r="B16" s="50"/>
      <c r="C16" s="51"/>
      <c r="D16" s="52"/>
      <c r="E16" s="53"/>
      <c r="F16" s="54" t="str">
        <f>IF(AND(E16= "",D16= ""), "", ROUND(ROUND(E16, 2) * ROUND(D16, 3), 2))</f>
        <v/>
      </c>
    </row>
    <row r="18" spans="2:6" ht="12.75" customHeight="1" x14ac:dyDescent="0.3">
      <c r="B18" s="50"/>
      <c r="C18" s="51"/>
      <c r="D18" s="52"/>
      <c r="E18" s="53"/>
      <c r="F18" s="54" t="str">
        <f>IF(AND(E18= "",D18= ""), "", ROUND(ROUND(E18, 2) * ROUND(D18, 3), 2))</f>
        <v/>
      </c>
    </row>
    <row r="20" spans="2:6" ht="12.75" customHeight="1" x14ac:dyDescent="0.3">
      <c r="B20" s="50"/>
      <c r="C20" s="51"/>
      <c r="D20" s="52"/>
      <c r="E20" s="53"/>
      <c r="F20" s="54" t="str">
        <f>IF(AND(E20= "",D20= ""), "", ROUND(ROUND(E20, 2) * ROUND(D20, 3), 2))</f>
        <v/>
      </c>
    </row>
    <row r="22" spans="2:6" ht="12.75" customHeight="1" x14ac:dyDescent="0.3">
      <c r="B22" s="50"/>
      <c r="C22" s="51"/>
      <c r="D22" s="52"/>
      <c r="E22" s="53"/>
      <c r="F22" s="54" t="str">
        <f>IF(AND(E22= "",D22= ""), "", ROUND(ROUND(E22, 2) * ROUND(D22, 3), 2))</f>
        <v/>
      </c>
    </row>
    <row r="24" spans="2:6" ht="12.75" customHeight="1" x14ac:dyDescent="0.3">
      <c r="B24" s="50"/>
      <c r="C24" s="51"/>
      <c r="D24" s="52"/>
      <c r="E24" s="53"/>
      <c r="F24" s="54" t="str">
        <f>IF(AND(E24= "",D24= ""), "", ROUND(ROUND(E24, 2) * ROUND(D24, 3), 2))</f>
        <v/>
      </c>
    </row>
    <row r="26" spans="2:6" ht="12.75" customHeight="1" x14ac:dyDescent="0.3">
      <c r="B26" s="50"/>
      <c r="C26" s="51"/>
      <c r="D26" s="52"/>
      <c r="E26" s="53"/>
      <c r="F26" s="54" t="str">
        <f>IF(AND(E26= "",D26= ""), "", ROUND(ROUND(E26, 2) * ROUND(D26, 3), 2))</f>
        <v/>
      </c>
    </row>
    <row r="28" spans="2:6" ht="12.75" customHeight="1" x14ac:dyDescent="0.3">
      <c r="B28" s="50"/>
      <c r="C28" s="51"/>
      <c r="D28" s="52"/>
      <c r="E28" s="53"/>
      <c r="F28" s="54" t="str">
        <f>IF(AND(E28= "",D28= ""), "", ROUND(ROUND(E28, 2) * ROUND(D28, 3), 2))</f>
        <v/>
      </c>
    </row>
    <row r="30" spans="2:6" ht="12.75" customHeight="1" x14ac:dyDescent="0.3">
      <c r="B30" s="50"/>
      <c r="C30" s="51"/>
      <c r="D30" s="52"/>
      <c r="E30" s="53"/>
      <c r="F30" s="54" t="str">
        <f>IF(AND(E30= "",D30= ""), "", ROUND(ROUND(E30, 2) * ROUND(D30, 3), 2))</f>
        <v/>
      </c>
    </row>
    <row r="32" spans="2:6" ht="12.75" customHeight="1" x14ac:dyDescent="0.3">
      <c r="B32" s="50"/>
      <c r="C32" s="51"/>
      <c r="D32" s="52"/>
      <c r="E32" s="53"/>
      <c r="F32" s="54" t="str">
        <f>IF(AND(E32= "",D32= ""), "", ROUND(ROUND(E32, 2) * ROUND(D32, 3), 2))</f>
        <v/>
      </c>
    </row>
    <row r="34" spans="2:6" ht="12.75" customHeight="1" x14ac:dyDescent="0.3">
      <c r="B34" s="50"/>
      <c r="C34" s="51"/>
      <c r="D34" s="52"/>
      <c r="E34" s="53"/>
      <c r="F34" s="54" t="str">
        <f>IF(AND(E34= "",D34= ""), "", ROUND(ROUND(E34, 2) * ROUND(D34, 3), 2))</f>
        <v/>
      </c>
    </row>
    <row r="36" spans="2:6" ht="12.75" customHeight="1" x14ac:dyDescent="0.3">
      <c r="B36" s="50"/>
      <c r="C36" s="51"/>
      <c r="D36" s="52"/>
      <c r="E36" s="53"/>
      <c r="F36" s="54" t="str">
        <f>IF(AND(E36= "",D36= ""), "", ROUND(ROUND(E36, 2) * ROUND(D36, 3), 2))</f>
        <v/>
      </c>
    </row>
    <row r="38" spans="2:6" ht="12.75" customHeight="1" x14ac:dyDescent="0.3">
      <c r="B38" s="50"/>
      <c r="C38" s="51"/>
      <c r="D38" s="52"/>
      <c r="E38" s="53"/>
      <c r="F38" s="54" t="str">
        <f>IF(AND(E38= "",D38= ""), "", ROUND(ROUND(E38, 2) * ROUND(D38, 3), 2))</f>
        <v/>
      </c>
    </row>
    <row r="40" spans="2:6" ht="12.75" customHeight="1" x14ac:dyDescent="0.3">
      <c r="B40" s="50"/>
      <c r="C40" s="51"/>
      <c r="D40" s="52"/>
      <c r="E40" s="53"/>
      <c r="F40" s="54" t="str">
        <f>IF(AND(E40= "",D40= ""), "", ROUND(ROUND(E40, 2) * ROUND(D40, 3), 2))</f>
        <v/>
      </c>
    </row>
    <row r="42" spans="2:6" ht="12.75" customHeight="1" x14ac:dyDescent="0.3">
      <c r="B42" s="50"/>
      <c r="C42" s="51"/>
      <c r="D42" s="52"/>
      <c r="E42" s="53"/>
      <c r="F42" s="54" t="str">
        <f>IF(AND(E42= "",D42= ""), "", ROUND(ROUND(E42, 2) * ROUND(D42, 3), 2))</f>
        <v/>
      </c>
    </row>
    <row r="44" spans="2:6" ht="12.75" customHeight="1" x14ac:dyDescent="0.3">
      <c r="B44" s="50"/>
      <c r="C44" s="51"/>
      <c r="D44" s="52"/>
      <c r="E44" s="53"/>
      <c r="F44" s="54" t="str">
        <f>IF(AND(E44= "",D44= ""), "", ROUND(ROUND(E44, 2) * ROUND(D44, 3), 2))</f>
        <v/>
      </c>
    </row>
    <row r="46" spans="2:6" ht="12.75" customHeight="1" x14ac:dyDescent="0.3">
      <c r="B46" s="50"/>
      <c r="C46" s="51"/>
      <c r="D46" s="52"/>
      <c r="E46" s="53"/>
      <c r="F46" s="54" t="str">
        <f>IF(AND(E46= "",D46= ""), "", ROUND(ROUND(E46, 2) * ROUND(D46, 3), 2))</f>
        <v/>
      </c>
    </row>
    <row r="48" spans="2:6" ht="12.75" customHeight="1" x14ac:dyDescent="0.3">
      <c r="B48" s="50"/>
      <c r="C48" s="51"/>
      <c r="D48" s="52"/>
      <c r="E48" s="53"/>
      <c r="F48" s="54" t="str">
        <f>IF(AND(E48= "",D48= ""), "", ROUND(ROUND(E48, 2) * ROUND(D48, 3), 2))</f>
        <v/>
      </c>
    </row>
    <row r="50" spans="2:6" ht="12.75" customHeight="1" x14ac:dyDescent="0.3">
      <c r="B50" s="50"/>
      <c r="C50" s="51"/>
      <c r="D50" s="52"/>
      <c r="E50" s="53"/>
      <c r="F50" s="54" t="str">
        <f>IF(AND(E50= "",D50= ""), "", ROUND(ROUND(E50, 2) * ROUND(D50, 3), 2))</f>
        <v/>
      </c>
    </row>
    <row r="52" spans="2:6" ht="12.75" customHeight="1" x14ac:dyDescent="0.3">
      <c r="B52" s="50"/>
      <c r="C52" s="51"/>
      <c r="D52" s="52"/>
      <c r="E52" s="53"/>
      <c r="F52" s="54" t="str">
        <f>IF(AND(E52= "",D52= ""), "", ROUND(ROUND(E52, 2) * ROUND(D52, 3), 2))</f>
        <v/>
      </c>
    </row>
    <row r="54" spans="2:6" ht="12.75" customHeight="1" x14ac:dyDescent="0.3">
      <c r="B54" s="50"/>
      <c r="C54" s="51"/>
      <c r="D54" s="52"/>
      <c r="E54" s="53"/>
      <c r="F54" s="54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2025-04-26T05:09:22Z</dcterms:created>
  <dcterms:modified xsi:type="dcterms:W3CDTF">2025-04-26T05:14:58Z</dcterms:modified>
</cp:coreProperties>
</file>